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<sst xmlns="http://schemas.openxmlformats.org/spreadsheetml/2006/main" count="121" uniqueCount="80">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</sst>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9" sqref="C4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16623536.327000001</v>
      </c>
      <c r="F3" s="25">
        <f>RA!I7</f>
        <v>1345270.2095000001</v>
      </c>
      <c r="G3" s="16">
        <f>SUM(G4:G42)</f>
        <v>15278266.1175</v>
      </c>
      <c r="H3" s="27">
        <f>RA!J7</f>
        <v>8.0925633573826694</v>
      </c>
      <c r="I3" s="20">
        <f>SUM(I4:I42)</f>
        <v>16623541.370570702</v>
      </c>
      <c r="J3" s="21">
        <f>SUM(J4:J42)</f>
        <v>15278266.14542784</v>
      </c>
      <c r="K3" s="22">
        <f>E3-I3</f>
        <v>-5.043570701032877</v>
      </c>
      <c r="L3" s="22">
        <f>G3-J3</f>
        <v>-2.7927840128540993E-2</v>
      </c>
    </row>
    <row r="4" spans="1:13">
      <c r="A4" s="70">
        <f>RA!A8</f>
        <v>42640</v>
      </c>
      <c r="B4" s="12">
        <v>12</v>
      </c>
      <c r="C4" s="65" t="s">
        <v>6</v>
      </c>
      <c r="D4" s="65"/>
      <c r="E4" s="15">
        <f>VLOOKUP(C4,RA!B8:D35,3,0)</f>
        <v>535666.88410000002</v>
      </c>
      <c r="F4" s="25">
        <f>VLOOKUP(C4,RA!B8:I38,8,0)</f>
        <v>160490.35070000001</v>
      </c>
      <c r="G4" s="16">
        <f t="shared" ref="G4:G42" si="0">E4-F4</f>
        <v>375176.53340000001</v>
      </c>
      <c r="H4" s="27">
        <f>RA!J8</f>
        <v>29.960849823607798</v>
      </c>
      <c r="I4" s="20">
        <f>VLOOKUP(B4,RMS!B:D,3,FALSE)</f>
        <v>535667.55965812004</v>
      </c>
      <c r="J4" s="21">
        <f>VLOOKUP(B4,RMS!B:E,4,FALSE)</f>
        <v>375176.54524188</v>
      </c>
      <c r="K4" s="22">
        <f t="shared" ref="K4:K42" si="1">E4-I4</f>
        <v>-0.67555812001228333</v>
      </c>
      <c r="L4" s="22">
        <f t="shared" ref="L4:L42" si="2">G4-J4</f>
        <v>-1.184187998296693E-2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58306.131999999998</v>
      </c>
      <c r="F5" s="25">
        <f>VLOOKUP(C5,RA!B9:I39,8,0)</f>
        <v>13065.4013</v>
      </c>
      <c r="G5" s="16">
        <f t="shared" si="0"/>
        <v>45240.7307</v>
      </c>
      <c r="H5" s="27">
        <f>RA!J9</f>
        <v>22.408279973022399</v>
      </c>
      <c r="I5" s="20">
        <f>VLOOKUP(B5,RMS!B:D,3,FALSE)</f>
        <v>58306.148844444397</v>
      </c>
      <c r="J5" s="21">
        <f>VLOOKUP(B5,RMS!B:E,4,FALSE)</f>
        <v>45240.745163247899</v>
      </c>
      <c r="K5" s="22">
        <f t="shared" si="1"/>
        <v>-1.6844444398884661E-2</v>
      </c>
      <c r="L5" s="22">
        <f t="shared" si="2"/>
        <v>-1.4463247898675036E-2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87283.712400000004</v>
      </c>
      <c r="F6" s="25">
        <f>VLOOKUP(C6,RA!B10:I40,8,0)</f>
        <v>26208.225600000002</v>
      </c>
      <c r="G6" s="16">
        <f t="shared" si="0"/>
        <v>61075.486799999999</v>
      </c>
      <c r="H6" s="27">
        <f>RA!J10</f>
        <v>30.026479029551499</v>
      </c>
      <c r="I6" s="20">
        <f>VLOOKUP(B6,RMS!B:D,3,FALSE)</f>
        <v>87285.664938484202</v>
      </c>
      <c r="J6" s="21">
        <f>VLOOKUP(B6,RMS!B:E,4,FALSE)</f>
        <v>61075.487186041501</v>
      </c>
      <c r="K6" s="22">
        <f>E6-I6</f>
        <v>-1.9525384841981577</v>
      </c>
      <c r="L6" s="22">
        <f t="shared" si="2"/>
        <v>-3.8604150176979601E-4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36509.387999999999</v>
      </c>
      <c r="F7" s="25">
        <f>VLOOKUP(C7,RA!B11:I41,8,0)</f>
        <v>9057.7564000000002</v>
      </c>
      <c r="G7" s="16">
        <f t="shared" si="0"/>
        <v>27451.631600000001</v>
      </c>
      <c r="H7" s="27">
        <f>RA!J11</f>
        <v>24.809389847893399</v>
      </c>
      <c r="I7" s="20">
        <f>VLOOKUP(B7,RMS!B:D,3,FALSE)</f>
        <v>36509.413668323097</v>
      </c>
      <c r="J7" s="21">
        <f>VLOOKUP(B7,RMS!B:E,4,FALSE)</f>
        <v>27451.631440299501</v>
      </c>
      <c r="K7" s="22">
        <f t="shared" si="1"/>
        <v>-2.5668323098216206E-2</v>
      </c>
      <c r="L7" s="22">
        <f t="shared" si="2"/>
        <v>1.597004993527662E-4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101014.9569</v>
      </c>
      <c r="F8" s="25">
        <f>VLOOKUP(C8,RA!B12:I42,8,0)</f>
        <v>21904.8629</v>
      </c>
      <c r="G8" s="16">
        <f t="shared" si="0"/>
        <v>79110.094000000012</v>
      </c>
      <c r="H8" s="27">
        <f>RA!J12</f>
        <v>21.684771812242399</v>
      </c>
      <c r="I8" s="20">
        <f>VLOOKUP(B8,RMS!B:D,3,FALSE)</f>
        <v>101014.957905128</v>
      </c>
      <c r="J8" s="21">
        <f>VLOOKUP(B8,RMS!B:E,4,FALSE)</f>
        <v>79110.093790598301</v>
      </c>
      <c r="K8" s="22">
        <f t="shared" si="1"/>
        <v>-1.0051279969047755E-3</v>
      </c>
      <c r="L8" s="22">
        <f t="shared" si="2"/>
        <v>2.0940171089023352E-4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172860.91639999999</v>
      </c>
      <c r="F9" s="25">
        <f>VLOOKUP(C9,RA!B13:I43,8,0)</f>
        <v>55482.035799999998</v>
      </c>
      <c r="G9" s="16">
        <f t="shared" si="0"/>
        <v>117378.88059999999</v>
      </c>
      <c r="H9" s="27">
        <f>RA!J13</f>
        <v>32.096344827661703</v>
      </c>
      <c r="I9" s="20">
        <f>VLOOKUP(B9,RMS!B:D,3,FALSE)</f>
        <v>172861.10588974401</v>
      </c>
      <c r="J9" s="21">
        <f>VLOOKUP(B9,RMS!B:E,4,FALSE)</f>
        <v>117378.87861538499</v>
      </c>
      <c r="K9" s="22">
        <f t="shared" si="1"/>
        <v>-0.18948974402155727</v>
      </c>
      <c r="L9" s="22">
        <f t="shared" si="2"/>
        <v>1.9846149953082204E-3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69782.220100000006</v>
      </c>
      <c r="F10" s="25">
        <f>VLOOKUP(C10,RA!B14:I43,8,0)</f>
        <v>14156.814899999999</v>
      </c>
      <c r="G10" s="16">
        <f t="shared" si="0"/>
        <v>55625.405200000008</v>
      </c>
      <c r="H10" s="27">
        <f>RA!J14</f>
        <v>20.287137439469301</v>
      </c>
      <c r="I10" s="20">
        <f>VLOOKUP(B10,RMS!B:D,3,FALSE)</f>
        <v>69782.217055555593</v>
      </c>
      <c r="J10" s="21">
        <f>VLOOKUP(B10,RMS!B:E,4,FALSE)</f>
        <v>55625.402780341901</v>
      </c>
      <c r="K10" s="22">
        <f t="shared" si="1"/>
        <v>3.044444412807934E-3</v>
      </c>
      <c r="L10" s="22">
        <f t="shared" si="2"/>
        <v>2.4196581071009859E-3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52584.917399999998</v>
      </c>
      <c r="F11" s="25">
        <f>VLOOKUP(C11,RA!B15:I44,8,0)</f>
        <v>3826.8503999999998</v>
      </c>
      <c r="G11" s="16">
        <f t="shared" si="0"/>
        <v>48758.066999999995</v>
      </c>
      <c r="H11" s="27">
        <f>RA!J15</f>
        <v>7.2774677402079604</v>
      </c>
      <c r="I11" s="20">
        <f>VLOOKUP(B11,RMS!B:D,3,FALSE)</f>
        <v>52584.937862393199</v>
      </c>
      <c r="J11" s="21">
        <f>VLOOKUP(B11,RMS!B:E,4,FALSE)</f>
        <v>48758.066882906001</v>
      </c>
      <c r="K11" s="22">
        <f t="shared" si="1"/>
        <v>-2.0462393200432416E-2</v>
      </c>
      <c r="L11" s="22">
        <f t="shared" si="2"/>
        <v>1.1709399404935539E-4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818711.18019999994</v>
      </c>
      <c r="F12" s="25">
        <f>VLOOKUP(C12,RA!B16:I45,8,0)</f>
        <v>-8527.1563999999998</v>
      </c>
      <c r="G12" s="16">
        <f t="shared" si="0"/>
        <v>827238.33659999992</v>
      </c>
      <c r="H12" s="27">
        <f>RA!J16</f>
        <v>-1.0415341339197199</v>
      </c>
      <c r="I12" s="20">
        <f>VLOOKUP(B12,RMS!B:D,3,FALSE)</f>
        <v>818710.68709182402</v>
      </c>
      <c r="J12" s="21">
        <f>VLOOKUP(B12,RMS!B:E,4,FALSE)</f>
        <v>827238.33646666701</v>
      </c>
      <c r="K12" s="22">
        <f t="shared" si="1"/>
        <v>0.49310817592777312</v>
      </c>
      <c r="L12" s="22">
        <f t="shared" si="2"/>
        <v>1.3333291281014681E-4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591904.73930000002</v>
      </c>
      <c r="F13" s="25">
        <f>VLOOKUP(C13,RA!B17:I46,8,0)</f>
        <v>53911.323499999999</v>
      </c>
      <c r="G13" s="16">
        <f t="shared" si="0"/>
        <v>537993.41580000008</v>
      </c>
      <c r="H13" s="27">
        <f>RA!J17</f>
        <v>9.1081080992452907</v>
      </c>
      <c r="I13" s="20">
        <f>VLOOKUP(B13,RMS!B:D,3,FALSE)</f>
        <v>591904.71475726506</v>
      </c>
      <c r="J13" s="21">
        <f>VLOOKUP(B13,RMS!B:E,4,FALSE)</f>
        <v>537993.41651452996</v>
      </c>
      <c r="K13" s="22">
        <f t="shared" si="1"/>
        <v>2.4542734958231449E-2</v>
      </c>
      <c r="L13" s="22">
        <f t="shared" si="2"/>
        <v>-7.1452988777309656E-4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1179242.5563999999</v>
      </c>
      <c r="F14" s="25">
        <f>VLOOKUP(C14,RA!B18:I47,8,0)</f>
        <v>146931.71100000001</v>
      </c>
      <c r="G14" s="16">
        <f t="shared" si="0"/>
        <v>1032310.8453999999</v>
      </c>
      <c r="H14" s="27">
        <f>RA!J18</f>
        <v>12.4598379020983</v>
      </c>
      <c r="I14" s="20">
        <f>VLOOKUP(B14,RMS!B:D,3,FALSE)</f>
        <v>1179242.8087265</v>
      </c>
      <c r="J14" s="21">
        <f>VLOOKUP(B14,RMS!B:E,4,FALSE)</f>
        <v>1032310.84592735</v>
      </c>
      <c r="K14" s="22">
        <f t="shared" si="1"/>
        <v>-0.25232650013640523</v>
      </c>
      <c r="L14" s="22">
        <f t="shared" si="2"/>
        <v>-5.273501155897975E-4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406064.4019</v>
      </c>
      <c r="F15" s="25">
        <f>VLOOKUP(C15,RA!B19:I48,8,0)</f>
        <v>23204.985000000001</v>
      </c>
      <c r="G15" s="16">
        <f t="shared" si="0"/>
        <v>382859.41690000001</v>
      </c>
      <c r="H15" s="27">
        <f>RA!J19</f>
        <v>5.7146070651410099</v>
      </c>
      <c r="I15" s="20">
        <f>VLOOKUP(B15,RMS!B:D,3,FALSE)</f>
        <v>406064.34613247903</v>
      </c>
      <c r="J15" s="21">
        <f>VLOOKUP(B15,RMS!B:E,4,FALSE)</f>
        <v>382859.41493760701</v>
      </c>
      <c r="K15" s="22">
        <f t="shared" si="1"/>
        <v>5.576752097113058E-2</v>
      </c>
      <c r="L15" s="22">
        <f t="shared" si="2"/>
        <v>1.962392998393625E-3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1056625.453</v>
      </c>
      <c r="F16" s="25">
        <f>VLOOKUP(C16,RA!B20:I49,8,0)</f>
        <v>91717.366099999999</v>
      </c>
      <c r="G16" s="16">
        <f t="shared" si="0"/>
        <v>964908.08689999999</v>
      </c>
      <c r="H16" s="27">
        <f>RA!J20</f>
        <v>8.6802154765052801</v>
      </c>
      <c r="I16" s="20">
        <f>VLOOKUP(B16,RMS!B:D,3,FALSE)</f>
        <v>1056625.7074418699</v>
      </c>
      <c r="J16" s="21">
        <f>VLOOKUP(B16,RMS!B:E,4,FALSE)</f>
        <v>964908.08689999999</v>
      </c>
      <c r="K16" s="22">
        <f t="shared" si="1"/>
        <v>-0.25444186991080642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305672.14130000002</v>
      </c>
      <c r="F17" s="25">
        <f>VLOOKUP(C17,RA!B21:I50,8,0)</f>
        <v>41009.919000000002</v>
      </c>
      <c r="G17" s="16">
        <f t="shared" si="0"/>
        <v>264662.22230000002</v>
      </c>
      <c r="H17" s="27">
        <f>RA!J21</f>
        <v>13.416308998781499</v>
      </c>
      <c r="I17" s="20">
        <f>VLOOKUP(B17,RMS!B:D,3,FALSE)</f>
        <v>305671.90443014097</v>
      </c>
      <c r="J17" s="21">
        <f>VLOOKUP(B17,RMS!B:E,4,FALSE)</f>
        <v>264662.222113433</v>
      </c>
      <c r="K17" s="22">
        <f t="shared" si="1"/>
        <v>0.23686985904350877</v>
      </c>
      <c r="L17" s="22">
        <f t="shared" si="2"/>
        <v>1.8656702013686299E-4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1102914.0271999999</v>
      </c>
      <c r="F18" s="25">
        <f>VLOOKUP(C18,RA!B22:I51,8,0)</f>
        <v>79109.254499999995</v>
      </c>
      <c r="G18" s="16">
        <f t="shared" si="0"/>
        <v>1023804.7726999999</v>
      </c>
      <c r="H18" s="27">
        <f>RA!J22</f>
        <v>7.1727489676450098</v>
      </c>
      <c r="I18" s="20">
        <f>VLOOKUP(B18,RMS!B:D,3,FALSE)</f>
        <v>1102915.4058729601</v>
      </c>
      <c r="J18" s="21">
        <f>VLOOKUP(B18,RMS!B:E,4,FALSE)</f>
        <v>1023804.77249278</v>
      </c>
      <c r="K18" s="22">
        <f t="shared" si="1"/>
        <v>-1.3786729602143168</v>
      </c>
      <c r="L18" s="22">
        <f t="shared" si="2"/>
        <v>2.072198549285531E-4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2550417.6238000002</v>
      </c>
      <c r="F19" s="25">
        <f>VLOOKUP(C19,RA!B23:I52,8,0)</f>
        <v>216090.90289999999</v>
      </c>
      <c r="G19" s="16">
        <f t="shared" si="0"/>
        <v>2334326.7209000001</v>
      </c>
      <c r="H19" s="27">
        <f>RA!J23</f>
        <v>8.4727654358832005</v>
      </c>
      <c r="I19" s="20">
        <f>VLOOKUP(B19,RMS!B:D,3,FALSE)</f>
        <v>2550418.7983393199</v>
      </c>
      <c r="J19" s="21">
        <f>VLOOKUP(B19,RMS!B:E,4,FALSE)</f>
        <v>2334326.7438350399</v>
      </c>
      <c r="K19" s="22">
        <f t="shared" si="1"/>
        <v>-1.1745393197052181</v>
      </c>
      <c r="L19" s="22">
        <f t="shared" si="2"/>
        <v>-2.2935039829462767E-2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244479.85010000001</v>
      </c>
      <c r="F20" s="25">
        <f>VLOOKUP(C20,RA!B24:I53,8,0)</f>
        <v>33971.306199999999</v>
      </c>
      <c r="G20" s="16">
        <f t="shared" si="0"/>
        <v>210508.54390000002</v>
      </c>
      <c r="H20" s="27">
        <f>RA!J24</f>
        <v>13.8953399170135</v>
      </c>
      <c r="I20" s="20">
        <f>VLOOKUP(B20,RMS!B:D,3,FALSE)</f>
        <v>244479.97732723699</v>
      </c>
      <c r="J20" s="21">
        <f>VLOOKUP(B20,RMS!B:E,4,FALSE)</f>
        <v>210508.54947393201</v>
      </c>
      <c r="K20" s="22">
        <f t="shared" si="1"/>
        <v>-0.12722723698243499</v>
      </c>
      <c r="L20" s="22">
        <f t="shared" si="2"/>
        <v>-5.5739319941494614E-3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300083.48979999998</v>
      </c>
      <c r="F21" s="25">
        <f>VLOOKUP(C21,RA!B25:I54,8,0)</f>
        <v>20116.875100000001</v>
      </c>
      <c r="G21" s="16">
        <f t="shared" si="0"/>
        <v>279966.61469999998</v>
      </c>
      <c r="H21" s="27">
        <f>RA!J25</f>
        <v>6.7037593815666199</v>
      </c>
      <c r="I21" s="20">
        <f>VLOOKUP(B21,RMS!B:D,3,FALSE)</f>
        <v>300083.47670962103</v>
      </c>
      <c r="J21" s="21">
        <f>VLOOKUP(B21,RMS!B:E,4,FALSE)</f>
        <v>279966.61215908697</v>
      </c>
      <c r="K21" s="22">
        <f t="shared" si="1"/>
        <v>1.3090378954075277E-2</v>
      </c>
      <c r="L21" s="22">
        <f t="shared" si="2"/>
        <v>2.5409130030311644E-3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559404.2487</v>
      </c>
      <c r="F22" s="25">
        <f>VLOOKUP(C22,RA!B26:I55,8,0)</f>
        <v>110699.3312</v>
      </c>
      <c r="G22" s="16">
        <f t="shared" si="0"/>
        <v>448704.91749999998</v>
      </c>
      <c r="H22" s="27">
        <f>RA!J26</f>
        <v>19.7887898522856</v>
      </c>
      <c r="I22" s="20">
        <f>VLOOKUP(B22,RMS!B:D,3,FALSE)</f>
        <v>559404.18638045504</v>
      </c>
      <c r="J22" s="21">
        <f>VLOOKUP(B22,RMS!B:E,4,FALSE)</f>
        <v>448704.91535705101</v>
      </c>
      <c r="K22" s="22">
        <f t="shared" si="1"/>
        <v>6.2319544958882034E-2</v>
      </c>
      <c r="L22" s="22">
        <f t="shared" si="2"/>
        <v>2.1429489715956151E-3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176586.489</v>
      </c>
      <c r="F23" s="25">
        <f>VLOOKUP(C23,RA!B27:I56,8,0)</f>
        <v>43624.503599999996</v>
      </c>
      <c r="G23" s="16">
        <f t="shared" si="0"/>
        <v>132961.98540000001</v>
      </c>
      <c r="H23" s="27">
        <f>RA!J27</f>
        <v>24.7043269544818</v>
      </c>
      <c r="I23" s="20">
        <f>VLOOKUP(B23,RMS!B:D,3,FALSE)</f>
        <v>176586.35701563401</v>
      </c>
      <c r="J23" s="21">
        <f>VLOOKUP(B23,RMS!B:E,4,FALSE)</f>
        <v>132962.006050803</v>
      </c>
      <c r="K23" s="22">
        <f t="shared" si="1"/>
        <v>0.13198436598759145</v>
      </c>
      <c r="L23" s="22">
        <f t="shared" si="2"/>
        <v>-2.0650802995078266E-2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959934.2452</v>
      </c>
      <c r="F24" s="25">
        <f>VLOOKUP(C24,RA!B28:I57,8,0)</f>
        <v>48423.842799999999</v>
      </c>
      <c r="G24" s="16">
        <f t="shared" si="0"/>
        <v>911510.40240000002</v>
      </c>
      <c r="H24" s="27">
        <f>RA!J28</f>
        <v>5.0444958123054597</v>
      </c>
      <c r="I24" s="20">
        <f>VLOOKUP(B24,RMS!B:D,3,FALSE)</f>
        <v>959934.24369469006</v>
      </c>
      <c r="J24" s="21">
        <f>VLOOKUP(B24,RMS!B:E,4,FALSE)</f>
        <v>911510.40702123905</v>
      </c>
      <c r="K24" s="22">
        <f t="shared" si="1"/>
        <v>1.5053099486976862E-3</v>
      </c>
      <c r="L24" s="22">
        <f t="shared" si="2"/>
        <v>-4.621239029802382E-3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656274.27919999999</v>
      </c>
      <c r="F25" s="25">
        <f>VLOOKUP(C25,RA!B29:I58,8,0)</f>
        <v>95872.124100000001</v>
      </c>
      <c r="G25" s="16">
        <f t="shared" si="0"/>
        <v>560402.15509999997</v>
      </c>
      <c r="H25" s="27">
        <f>RA!J29</f>
        <v>14.608545106608201</v>
      </c>
      <c r="I25" s="20">
        <f>VLOOKUP(B25,RMS!B:D,3,FALSE)</f>
        <v>656274.27773982298</v>
      </c>
      <c r="J25" s="21">
        <f>VLOOKUP(B25,RMS!B:E,4,FALSE)</f>
        <v>560402.13381911104</v>
      </c>
      <c r="K25" s="22">
        <f t="shared" si="1"/>
        <v>1.4601770089939237E-3</v>
      </c>
      <c r="L25" s="22">
        <f t="shared" si="2"/>
        <v>2.1280888933688402E-2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1103063.4852</v>
      </c>
      <c r="F26" s="25">
        <f>VLOOKUP(C26,RA!B30:I59,8,0)</f>
        <v>145057.43340000001</v>
      </c>
      <c r="G26" s="16">
        <f t="shared" si="0"/>
        <v>958006.05180000002</v>
      </c>
      <c r="H26" s="27">
        <f>RA!J30</f>
        <v>13.150415669293899</v>
      </c>
      <c r="I26" s="20">
        <f>VLOOKUP(B26,RMS!B:D,3,FALSE)</f>
        <v>1103063.57786549</v>
      </c>
      <c r="J26" s="21">
        <f>VLOOKUP(B26,RMS!B:E,4,FALSE)</f>
        <v>958006.04517622397</v>
      </c>
      <c r="K26" s="22">
        <f t="shared" si="1"/>
        <v>-9.2665489995852113E-2</v>
      </c>
      <c r="L26" s="22">
        <f t="shared" si="2"/>
        <v>6.6237760474905372E-3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994918.61300000001</v>
      </c>
      <c r="F27" s="25">
        <f>VLOOKUP(C27,RA!B31:I60,8,0)</f>
        <v>13251.4493</v>
      </c>
      <c r="G27" s="16">
        <f t="shared" si="0"/>
        <v>981667.16370000003</v>
      </c>
      <c r="H27" s="27">
        <f>RA!J31</f>
        <v>1.3319128948691199</v>
      </c>
      <c r="I27" s="20">
        <f>VLOOKUP(B27,RMS!B:D,3,FALSE)</f>
        <v>994918.61970973504</v>
      </c>
      <c r="J27" s="21">
        <f>VLOOKUP(B27,RMS!B:E,4,FALSE)</f>
        <v>981667.13031504396</v>
      </c>
      <c r="K27" s="22">
        <f t="shared" si="1"/>
        <v>-6.7097350256517529E-3</v>
      </c>
      <c r="L27" s="22">
        <f t="shared" si="2"/>
        <v>3.3384956070221961E-2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105766.4503</v>
      </c>
      <c r="F28" s="25">
        <f>VLOOKUP(C28,RA!B32:I61,8,0)</f>
        <v>22403.293000000001</v>
      </c>
      <c r="G28" s="16">
        <f t="shared" si="0"/>
        <v>83363.157299999992</v>
      </c>
      <c r="H28" s="27">
        <f>RA!J32</f>
        <v>21.1818520300667</v>
      </c>
      <c r="I28" s="20">
        <f>VLOOKUP(B28,RMS!B:D,3,FALSE)</f>
        <v>105766.35617545601</v>
      </c>
      <c r="J28" s="21">
        <f>VLOOKUP(B28,RMS!B:E,4,FALSE)</f>
        <v>83363.185270691902</v>
      </c>
      <c r="K28" s="22">
        <f t="shared" si="1"/>
        <v>9.4124543989892118E-2</v>
      </c>
      <c r="L28" s="22">
        <f t="shared" si="2"/>
        <v>-2.7970691910013556E-2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175891.5172</v>
      </c>
      <c r="F30" s="25">
        <f>VLOOKUP(C30,RA!B34:I64,8,0)</f>
        <v>25140.305100000001</v>
      </c>
      <c r="G30" s="16">
        <f t="shared" si="0"/>
        <v>150751.2121</v>
      </c>
      <c r="H30" s="27">
        <f>RA!J34</f>
        <v>0</v>
      </c>
      <c r="I30" s="20">
        <f>VLOOKUP(B30,RMS!B:D,3,FALSE)</f>
        <v>175891.5171</v>
      </c>
      <c r="J30" s="21">
        <f>VLOOKUP(B30,RMS!B:E,4,FALSE)</f>
        <v>150751.2041</v>
      </c>
      <c r="K30" s="22">
        <f t="shared" si="1"/>
        <v>1.0000000474974513E-4</v>
      </c>
      <c r="L30" s="22">
        <f t="shared" si="2"/>
        <v>8.0000000016298145E-3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14.2930742199545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605108.61</v>
      </c>
      <c r="F32" s="25">
        <f>VLOOKUP(C32,RA!B34:I65,8,0)</f>
        <v>-21221.49</v>
      </c>
      <c r="G32" s="16">
        <f t="shared" si="0"/>
        <v>626330.1</v>
      </c>
      <c r="H32" s="27">
        <f>RA!J34</f>
        <v>0</v>
      </c>
      <c r="I32" s="20">
        <f>VLOOKUP(B32,RMS!B:D,3,FALSE)</f>
        <v>605108.61</v>
      </c>
      <c r="J32" s="21">
        <f>VLOOKUP(B32,RMS!B:E,4,FALSE)</f>
        <v>626330.1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404104.45</v>
      </c>
      <c r="F33" s="25">
        <f>VLOOKUP(C33,RA!B34:I65,8,0)</f>
        <v>-58915.63</v>
      </c>
      <c r="G33" s="16">
        <f t="shared" si="0"/>
        <v>463020.08</v>
      </c>
      <c r="H33" s="27">
        <f>RA!J34</f>
        <v>0</v>
      </c>
      <c r="I33" s="20">
        <f>VLOOKUP(B33,RMS!B:D,3,FALSE)</f>
        <v>404104.45</v>
      </c>
      <c r="J33" s="21">
        <f>VLOOKUP(B33,RMS!B:E,4,FALSE)</f>
        <v>463020.08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177121.38</v>
      </c>
      <c r="F34" s="25">
        <f>VLOOKUP(C34,RA!B34:I66,8,0)</f>
        <v>-19605.09</v>
      </c>
      <c r="G34" s="16">
        <f t="shared" si="0"/>
        <v>196726.47</v>
      </c>
      <c r="H34" s="27">
        <f>RA!J35</f>
        <v>14.2930742199545</v>
      </c>
      <c r="I34" s="20">
        <f>VLOOKUP(B34,RMS!B:D,3,FALSE)</f>
        <v>177121.38</v>
      </c>
      <c r="J34" s="21">
        <f>VLOOKUP(B34,RMS!B:E,4,FALSE)</f>
        <v>196726.47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273888.21999999997</v>
      </c>
      <c r="F35" s="25">
        <f>VLOOKUP(C35,RA!B34:I67,8,0)</f>
        <v>-64200.29</v>
      </c>
      <c r="G35" s="16">
        <f t="shared" si="0"/>
        <v>338088.50999999995</v>
      </c>
      <c r="H35" s="27">
        <f>RA!J34</f>
        <v>0</v>
      </c>
      <c r="I35" s="20">
        <f>VLOOKUP(B35,RMS!B:D,3,FALSE)</f>
        <v>273888.21999999997</v>
      </c>
      <c r="J35" s="21">
        <f>VLOOKUP(B35,RMS!B:E,4,FALSE)</f>
        <v>338088.51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14.2930742199545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32247.0085</v>
      </c>
      <c r="F37" s="25">
        <f>VLOOKUP(C37,RA!B8:I68,8,0)</f>
        <v>2822.6284000000001</v>
      </c>
      <c r="G37" s="16">
        <f t="shared" si="0"/>
        <v>29424.380099999998</v>
      </c>
      <c r="H37" s="27">
        <f>RA!J35</f>
        <v>14.2930742199545</v>
      </c>
      <c r="I37" s="20">
        <f>VLOOKUP(B37,RMS!B:D,3,FALSE)</f>
        <v>32247.0085470085</v>
      </c>
      <c r="J37" s="21">
        <f>VLOOKUP(B37,RMS!B:E,4,FALSE)</f>
        <v>29424.3803418803</v>
      </c>
      <c r="K37" s="22">
        <f t="shared" si="1"/>
        <v>-4.7008499677758664E-5</v>
      </c>
      <c r="L37" s="22">
        <f t="shared" si="2"/>
        <v>-2.4188030147342943E-4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404951.6802</v>
      </c>
      <c r="F38" s="25">
        <f>VLOOKUP(C38,RA!B8:I69,8,0)</f>
        <v>18553.320599999999</v>
      </c>
      <c r="G38" s="16">
        <f t="shared" si="0"/>
        <v>386398.35960000003</v>
      </c>
      <c r="H38" s="27">
        <f>RA!J36</f>
        <v>0</v>
      </c>
      <c r="I38" s="20">
        <f>VLOOKUP(B38,RMS!B:D,3,FALSE)</f>
        <v>404951.67333247903</v>
      </c>
      <c r="J38" s="21">
        <f>VLOOKUP(B38,RMS!B:E,4,FALSE)</f>
        <v>386398.358868376</v>
      </c>
      <c r="K38" s="22">
        <f t="shared" si="1"/>
        <v>6.8675209768116474E-3</v>
      </c>
      <c r="L38" s="22">
        <f t="shared" si="2"/>
        <v>7.316240225918591E-4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190836.8</v>
      </c>
      <c r="F39" s="25">
        <f>VLOOKUP(C39,RA!B9:I70,8,0)</f>
        <v>-34123.1</v>
      </c>
      <c r="G39" s="16">
        <f t="shared" si="0"/>
        <v>224959.9</v>
      </c>
      <c r="H39" s="27">
        <f>RA!J37</f>
        <v>-3.5070547087406299</v>
      </c>
      <c r="I39" s="20">
        <f>VLOOKUP(B39,RMS!B:D,3,FALSE)</f>
        <v>190836.8</v>
      </c>
      <c r="J39" s="21">
        <f>VLOOKUP(B39,RMS!B:E,4,FALSE)</f>
        <v>224959.9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126452.2</v>
      </c>
      <c r="F40" s="25">
        <f>VLOOKUP(C40,RA!B10:I71,8,0)</f>
        <v>15346.33</v>
      </c>
      <c r="G40" s="16">
        <f t="shared" si="0"/>
        <v>111105.87</v>
      </c>
      <c r="H40" s="27">
        <f>RA!J38</f>
        <v>-14.579307404310899</v>
      </c>
      <c r="I40" s="20">
        <f>VLOOKUP(B40,RMS!B:D,3,FALSE)</f>
        <v>126452.2</v>
      </c>
      <c r="J40" s="21">
        <f>VLOOKUP(B40,RMS!B:E,4,FALSE)</f>
        <v>111105.87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-11.068731510560699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6862.0601999999999</v>
      </c>
      <c r="F42" s="25">
        <f>VLOOKUP(C42,RA!B8:I72,8,0)</f>
        <v>412.4631</v>
      </c>
      <c r="G42" s="16">
        <f t="shared" si="0"/>
        <v>6449.5971</v>
      </c>
      <c r="H42" s="27">
        <f>RA!J39</f>
        <v>-11.068731510560699</v>
      </c>
      <c r="I42" s="20">
        <f>VLOOKUP(B42,RMS!B:D,3,FALSE)</f>
        <v>6862.0603585205399</v>
      </c>
      <c r="J42" s="21">
        <f>VLOOKUP(B42,RMS!B:E,4,FALSE)</f>
        <v>6449.5971862945298</v>
      </c>
      <c r="K42" s="22">
        <f t="shared" si="1"/>
        <v>-1.5852054002607474E-4</v>
      </c>
      <c r="L42" s="22">
        <f t="shared" si="2"/>
        <v>-8.6294529864971992E-5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16623536.327</v>
      </c>
      <c r="E7" s="53">
        <v>18191867.7139</v>
      </c>
      <c r="F7" s="54">
        <v>91.378942439749196</v>
      </c>
      <c r="G7" s="53">
        <v>33091502.869600002</v>
      </c>
      <c r="H7" s="54">
        <v>-49.764939983214099</v>
      </c>
      <c r="I7" s="53">
        <v>1345270.2095000001</v>
      </c>
      <c r="J7" s="54">
        <v>8.0925633573826694</v>
      </c>
      <c r="K7" s="53">
        <v>2287629.9991000001</v>
      </c>
      <c r="L7" s="54">
        <v>6.91304353300184</v>
      </c>
      <c r="M7" s="54">
        <v>-0.41193715328560299</v>
      </c>
      <c r="N7" s="53">
        <v>629273827.79569995</v>
      </c>
      <c r="O7" s="53">
        <v>5933523946.4903002</v>
      </c>
      <c r="P7" s="53">
        <v>823051</v>
      </c>
      <c r="Q7" s="53">
        <v>824722</v>
      </c>
      <c r="R7" s="54">
        <v>-0.20261372923239299</v>
      </c>
      <c r="S7" s="53">
        <v>20.1974559620242</v>
      </c>
      <c r="T7" s="53">
        <v>19.7148913897047</v>
      </c>
      <c r="U7" s="55">
        <v>2.3892344324300501</v>
      </c>
    </row>
    <row r="8" spans="1:23" ht="12" thickBot="1">
      <c r="A8" s="73">
        <v>42640</v>
      </c>
      <c r="B8" s="71" t="s">
        <v>6</v>
      </c>
      <c r="C8" s="72"/>
      <c r="D8" s="56">
        <v>535666.88410000002</v>
      </c>
      <c r="E8" s="56">
        <v>680571.85069999995</v>
      </c>
      <c r="F8" s="57">
        <v>78.708351447248603</v>
      </c>
      <c r="G8" s="56">
        <v>801994.94499999995</v>
      </c>
      <c r="H8" s="57">
        <v>-33.2081969544085</v>
      </c>
      <c r="I8" s="56">
        <v>160490.35070000001</v>
      </c>
      <c r="J8" s="57">
        <v>29.960849823607798</v>
      </c>
      <c r="K8" s="56">
        <v>212619.29829999999</v>
      </c>
      <c r="L8" s="57">
        <v>26.5113015519069</v>
      </c>
      <c r="M8" s="57">
        <v>-0.245175052390811</v>
      </c>
      <c r="N8" s="56">
        <v>31971062.0196</v>
      </c>
      <c r="O8" s="56">
        <v>221976825.80410001</v>
      </c>
      <c r="P8" s="56">
        <v>19793</v>
      </c>
      <c r="Q8" s="56">
        <v>20248</v>
      </c>
      <c r="R8" s="57">
        <v>-2.24713551955749</v>
      </c>
      <c r="S8" s="56">
        <v>27.063450922043199</v>
      </c>
      <c r="T8" s="56">
        <v>25.792098607269899</v>
      </c>
      <c r="U8" s="58">
        <v>4.69767258593685</v>
      </c>
    </row>
    <row r="9" spans="1:23" ht="12" thickBot="1">
      <c r="A9" s="74"/>
      <c r="B9" s="71" t="s">
        <v>7</v>
      </c>
      <c r="C9" s="72"/>
      <c r="D9" s="56">
        <v>58306.131999999998</v>
      </c>
      <c r="E9" s="56">
        <v>108557.74490000001</v>
      </c>
      <c r="F9" s="57">
        <v>53.709785565009497</v>
      </c>
      <c r="G9" s="56">
        <v>151608.28339999999</v>
      </c>
      <c r="H9" s="57">
        <v>-61.541592126489299</v>
      </c>
      <c r="I9" s="56">
        <v>13065.4013</v>
      </c>
      <c r="J9" s="57">
        <v>22.408279973022399</v>
      </c>
      <c r="K9" s="56">
        <v>35244.350200000001</v>
      </c>
      <c r="L9" s="57">
        <v>23.246981899407199</v>
      </c>
      <c r="M9" s="57">
        <v>-0.62929090121230302</v>
      </c>
      <c r="N9" s="56">
        <v>3350067.2052000002</v>
      </c>
      <c r="O9" s="56">
        <v>31785698.2535</v>
      </c>
      <c r="P9" s="56">
        <v>3486</v>
      </c>
      <c r="Q9" s="56">
        <v>3444</v>
      </c>
      <c r="R9" s="57">
        <v>1.2195121951219501</v>
      </c>
      <c r="S9" s="56">
        <v>16.725798049340199</v>
      </c>
      <c r="T9" s="56">
        <v>16.453556329849</v>
      </c>
      <c r="U9" s="58">
        <v>1.6276755147234601</v>
      </c>
    </row>
    <row r="10" spans="1:23" ht="12" thickBot="1">
      <c r="A10" s="74"/>
      <c r="B10" s="71" t="s">
        <v>8</v>
      </c>
      <c r="C10" s="72"/>
      <c r="D10" s="56">
        <v>87283.712400000004</v>
      </c>
      <c r="E10" s="56">
        <v>130417.67570000001</v>
      </c>
      <c r="F10" s="57">
        <v>66.926290421536805</v>
      </c>
      <c r="G10" s="56">
        <v>245868.22829999999</v>
      </c>
      <c r="H10" s="57">
        <v>-64.499800155756802</v>
      </c>
      <c r="I10" s="56">
        <v>26208.225600000002</v>
      </c>
      <c r="J10" s="57">
        <v>30.026479029551499</v>
      </c>
      <c r="K10" s="56">
        <v>74658.060200000007</v>
      </c>
      <c r="L10" s="57">
        <v>30.365070231402498</v>
      </c>
      <c r="M10" s="57">
        <v>-0.64895651548149902</v>
      </c>
      <c r="N10" s="56">
        <v>5218444.8109999998</v>
      </c>
      <c r="O10" s="56">
        <v>51413885.048500001</v>
      </c>
      <c r="P10" s="56">
        <v>82395</v>
      </c>
      <c r="Q10" s="56">
        <v>83786</v>
      </c>
      <c r="R10" s="57">
        <v>-1.6601818919628499</v>
      </c>
      <c r="S10" s="56">
        <v>1.0593326342617899</v>
      </c>
      <c r="T10" s="56">
        <v>0.93201261069868502</v>
      </c>
      <c r="U10" s="58">
        <v>12.018889954412501</v>
      </c>
    </row>
    <row r="11" spans="1:23" ht="12" thickBot="1">
      <c r="A11" s="74"/>
      <c r="B11" s="71" t="s">
        <v>9</v>
      </c>
      <c r="C11" s="72"/>
      <c r="D11" s="56">
        <v>36509.387999999999</v>
      </c>
      <c r="E11" s="56">
        <v>52989.954599999997</v>
      </c>
      <c r="F11" s="57">
        <v>68.898696508790806</v>
      </c>
      <c r="G11" s="56">
        <v>55420.597399999999</v>
      </c>
      <c r="H11" s="57">
        <v>-34.123070279282103</v>
      </c>
      <c r="I11" s="56">
        <v>9057.7564000000002</v>
      </c>
      <c r="J11" s="57">
        <v>24.809389847893399</v>
      </c>
      <c r="K11" s="56">
        <v>13835.284799999999</v>
      </c>
      <c r="L11" s="57">
        <v>24.964156737870201</v>
      </c>
      <c r="M11" s="57">
        <v>-0.34531478528002502</v>
      </c>
      <c r="N11" s="56">
        <v>2437243.0677999998</v>
      </c>
      <c r="O11" s="56">
        <v>18159669.285700001</v>
      </c>
      <c r="P11" s="56">
        <v>1770</v>
      </c>
      <c r="Q11" s="56">
        <v>1840</v>
      </c>
      <c r="R11" s="57">
        <v>-3.8043478260869499</v>
      </c>
      <c r="S11" s="56">
        <v>20.626772881355901</v>
      </c>
      <c r="T11" s="56">
        <v>19.9721923369565</v>
      </c>
      <c r="U11" s="58">
        <v>3.1734510684949102</v>
      </c>
    </row>
    <row r="12" spans="1:23" ht="12" thickBot="1">
      <c r="A12" s="74"/>
      <c r="B12" s="71" t="s">
        <v>10</v>
      </c>
      <c r="C12" s="72"/>
      <c r="D12" s="56">
        <v>101014.9569</v>
      </c>
      <c r="E12" s="56">
        <v>169974.95240000001</v>
      </c>
      <c r="F12" s="57">
        <v>59.4293191283165</v>
      </c>
      <c r="G12" s="56">
        <v>193462.2285</v>
      </c>
      <c r="H12" s="57">
        <v>-47.785695593804299</v>
      </c>
      <c r="I12" s="56">
        <v>21904.8629</v>
      </c>
      <c r="J12" s="57">
        <v>21.684771812242399</v>
      </c>
      <c r="K12" s="56">
        <v>41799.209799999997</v>
      </c>
      <c r="L12" s="57">
        <v>21.605876311923101</v>
      </c>
      <c r="M12" s="57">
        <v>-0.47595031090755202</v>
      </c>
      <c r="N12" s="56">
        <v>8114445.551</v>
      </c>
      <c r="O12" s="56">
        <v>64162972.374899998</v>
      </c>
      <c r="P12" s="56">
        <v>734</v>
      </c>
      <c r="Q12" s="56">
        <v>699</v>
      </c>
      <c r="R12" s="57">
        <v>5.0071530758226004</v>
      </c>
      <c r="S12" s="56">
        <v>137.62255708446901</v>
      </c>
      <c r="T12" s="56">
        <v>131.999619885551</v>
      </c>
      <c r="U12" s="58">
        <v>4.0857671286158999</v>
      </c>
    </row>
    <row r="13" spans="1:23" ht="12" thickBot="1">
      <c r="A13" s="74"/>
      <c r="B13" s="71" t="s">
        <v>11</v>
      </c>
      <c r="C13" s="72"/>
      <c r="D13" s="56">
        <v>172860.91639999999</v>
      </c>
      <c r="E13" s="56">
        <v>254588.1066</v>
      </c>
      <c r="F13" s="57">
        <v>67.898268583140506</v>
      </c>
      <c r="G13" s="56">
        <v>366431.4069</v>
      </c>
      <c r="H13" s="57">
        <v>-52.825845944156697</v>
      </c>
      <c r="I13" s="56">
        <v>55482.035799999998</v>
      </c>
      <c r="J13" s="57">
        <v>32.096344827661703</v>
      </c>
      <c r="K13" s="56">
        <v>67576.903999999995</v>
      </c>
      <c r="L13" s="57">
        <v>18.441897372198198</v>
      </c>
      <c r="M13" s="57">
        <v>-0.17897931814100301</v>
      </c>
      <c r="N13" s="56">
        <v>11944277.127800001</v>
      </c>
      <c r="O13" s="56">
        <v>93139950.892100006</v>
      </c>
      <c r="P13" s="56">
        <v>7363</v>
      </c>
      <c r="Q13" s="56">
        <v>7322</v>
      </c>
      <c r="R13" s="57">
        <v>0.55995629609395503</v>
      </c>
      <c r="S13" s="56">
        <v>23.4769681379872</v>
      </c>
      <c r="T13" s="56">
        <v>23.299013397978701</v>
      </c>
      <c r="U13" s="58">
        <v>0.75799711002972003</v>
      </c>
    </row>
    <row r="14" spans="1:23" ht="12" thickBot="1">
      <c r="A14" s="74"/>
      <c r="B14" s="71" t="s">
        <v>12</v>
      </c>
      <c r="C14" s="72"/>
      <c r="D14" s="56">
        <v>69782.220100000006</v>
      </c>
      <c r="E14" s="56">
        <v>131858.21309999999</v>
      </c>
      <c r="F14" s="57">
        <v>52.922164239460599</v>
      </c>
      <c r="G14" s="56">
        <v>213258.65969999999</v>
      </c>
      <c r="H14" s="57">
        <v>-67.2781306052633</v>
      </c>
      <c r="I14" s="56">
        <v>14156.814899999999</v>
      </c>
      <c r="J14" s="57">
        <v>20.287137439469301</v>
      </c>
      <c r="K14" s="56">
        <v>45698.042000000001</v>
      </c>
      <c r="L14" s="57">
        <v>21.428457847519699</v>
      </c>
      <c r="M14" s="57">
        <v>-0.69020959585095598</v>
      </c>
      <c r="N14" s="56">
        <v>2846208.4158000001</v>
      </c>
      <c r="O14" s="56">
        <v>38569422.243000001</v>
      </c>
      <c r="P14" s="56">
        <v>1018</v>
      </c>
      <c r="Q14" s="56">
        <v>909</v>
      </c>
      <c r="R14" s="57">
        <v>11.991199119912</v>
      </c>
      <c r="S14" s="56">
        <v>68.548349803536297</v>
      </c>
      <c r="T14" s="56">
        <v>61.207111331133099</v>
      </c>
      <c r="U14" s="58">
        <v>10.7095772450302</v>
      </c>
    </row>
    <row r="15" spans="1:23" ht="12" thickBot="1">
      <c r="A15" s="74"/>
      <c r="B15" s="71" t="s">
        <v>13</v>
      </c>
      <c r="C15" s="72"/>
      <c r="D15" s="56">
        <v>52584.917399999998</v>
      </c>
      <c r="E15" s="56">
        <v>87229.835999999996</v>
      </c>
      <c r="F15" s="57">
        <v>60.283178108921398</v>
      </c>
      <c r="G15" s="56">
        <v>119945.5888</v>
      </c>
      <c r="H15" s="57">
        <v>-56.159356983372497</v>
      </c>
      <c r="I15" s="56">
        <v>3826.8503999999998</v>
      </c>
      <c r="J15" s="57">
        <v>7.2774677402079604</v>
      </c>
      <c r="K15" s="56">
        <v>22983.925999999999</v>
      </c>
      <c r="L15" s="57">
        <v>19.161960210411699</v>
      </c>
      <c r="M15" s="57">
        <v>-0.83349883740488895</v>
      </c>
      <c r="N15" s="56">
        <v>3263654.3026999999</v>
      </c>
      <c r="O15" s="56">
        <v>34109440.789300002</v>
      </c>
      <c r="P15" s="56">
        <v>2293</v>
      </c>
      <c r="Q15" s="56">
        <v>2156</v>
      </c>
      <c r="R15" s="57">
        <v>6.3543599257884997</v>
      </c>
      <c r="S15" s="56">
        <v>22.932803052769302</v>
      </c>
      <c r="T15" s="56">
        <v>21.2202712894249</v>
      </c>
      <c r="U15" s="58">
        <v>7.4676076858281801</v>
      </c>
    </row>
    <row r="16" spans="1:23" ht="12" thickBot="1">
      <c r="A16" s="74"/>
      <c r="B16" s="71" t="s">
        <v>14</v>
      </c>
      <c r="C16" s="72"/>
      <c r="D16" s="56">
        <v>818711.18019999994</v>
      </c>
      <c r="E16" s="56">
        <v>943041.59219999996</v>
      </c>
      <c r="F16" s="57">
        <v>86.816020308292806</v>
      </c>
      <c r="G16" s="56">
        <v>2801121.0858999998</v>
      </c>
      <c r="H16" s="57">
        <v>-70.772017521086596</v>
      </c>
      <c r="I16" s="56">
        <v>-8527.1563999999998</v>
      </c>
      <c r="J16" s="57">
        <v>-1.0415341339197199</v>
      </c>
      <c r="K16" s="56">
        <v>57811.023000000001</v>
      </c>
      <c r="L16" s="57">
        <v>2.0638530512302098</v>
      </c>
      <c r="M16" s="57">
        <v>-1.1475005277107799</v>
      </c>
      <c r="N16" s="56">
        <v>38081005.393600002</v>
      </c>
      <c r="O16" s="56">
        <v>313828131.40069997</v>
      </c>
      <c r="P16" s="56">
        <v>42252</v>
      </c>
      <c r="Q16" s="56">
        <v>47715</v>
      </c>
      <c r="R16" s="57">
        <v>-11.4492298019491</v>
      </c>
      <c r="S16" s="56">
        <v>19.376862165104601</v>
      </c>
      <c r="T16" s="56">
        <v>17.042262776904501</v>
      </c>
      <c r="U16" s="58">
        <v>12.048387237869701</v>
      </c>
    </row>
    <row r="17" spans="1:21" ht="12" thickBot="1">
      <c r="A17" s="74"/>
      <c r="B17" s="71" t="s">
        <v>15</v>
      </c>
      <c r="C17" s="72"/>
      <c r="D17" s="56">
        <v>591904.73930000002</v>
      </c>
      <c r="E17" s="56">
        <v>1097079.6124</v>
      </c>
      <c r="F17" s="57">
        <v>53.952760821535399</v>
      </c>
      <c r="G17" s="56">
        <v>4945648.1595999999</v>
      </c>
      <c r="H17" s="57">
        <v>-88.031806545901304</v>
      </c>
      <c r="I17" s="56">
        <v>53911.323499999999</v>
      </c>
      <c r="J17" s="57">
        <v>9.1081080992452907</v>
      </c>
      <c r="K17" s="56">
        <v>-959775.24580000003</v>
      </c>
      <c r="L17" s="57">
        <v>-19.4064602823996</v>
      </c>
      <c r="M17" s="57">
        <v>-1.05617077929017</v>
      </c>
      <c r="N17" s="56">
        <v>49551383.424900003</v>
      </c>
      <c r="O17" s="56">
        <v>322086626.97780001</v>
      </c>
      <c r="P17" s="56">
        <v>10171</v>
      </c>
      <c r="Q17" s="56">
        <v>10463</v>
      </c>
      <c r="R17" s="57">
        <v>-2.7907865812864401</v>
      </c>
      <c r="S17" s="56">
        <v>58.195333723330997</v>
      </c>
      <c r="T17" s="56">
        <v>52.6457016343305</v>
      </c>
      <c r="U17" s="58">
        <v>9.5362149057934502</v>
      </c>
    </row>
    <row r="18" spans="1:21" ht="12" thickBot="1">
      <c r="A18" s="74"/>
      <c r="B18" s="71" t="s">
        <v>16</v>
      </c>
      <c r="C18" s="72"/>
      <c r="D18" s="56">
        <v>1179242.5563999999</v>
      </c>
      <c r="E18" s="56">
        <v>1468321.9572999999</v>
      </c>
      <c r="F18" s="57">
        <v>80.312260573180495</v>
      </c>
      <c r="G18" s="56">
        <v>2785093.4564999999</v>
      </c>
      <c r="H18" s="57">
        <v>-57.6587796848317</v>
      </c>
      <c r="I18" s="56">
        <v>146931.71100000001</v>
      </c>
      <c r="J18" s="57">
        <v>12.4598379020983</v>
      </c>
      <c r="K18" s="56">
        <v>157576.185</v>
      </c>
      <c r="L18" s="57">
        <v>5.6578419166595797</v>
      </c>
      <c r="M18" s="57">
        <v>-6.7551286382520004E-2</v>
      </c>
      <c r="N18" s="56">
        <v>45202580.379799999</v>
      </c>
      <c r="O18" s="56">
        <v>593708650.56330001</v>
      </c>
      <c r="P18" s="56">
        <v>55505</v>
      </c>
      <c r="Q18" s="56">
        <v>54108</v>
      </c>
      <c r="R18" s="57">
        <v>2.5818732904561199</v>
      </c>
      <c r="S18" s="56">
        <v>21.2456996018377</v>
      </c>
      <c r="T18" s="56">
        <v>20.342269505433599</v>
      </c>
      <c r="U18" s="58">
        <v>4.2522962921209304</v>
      </c>
    </row>
    <row r="19" spans="1:21" ht="12" thickBot="1">
      <c r="A19" s="74"/>
      <c r="B19" s="71" t="s">
        <v>17</v>
      </c>
      <c r="C19" s="72"/>
      <c r="D19" s="56">
        <v>406064.4019</v>
      </c>
      <c r="E19" s="56">
        <v>675979.7733</v>
      </c>
      <c r="F19" s="57">
        <v>60.070495884466098</v>
      </c>
      <c r="G19" s="56">
        <v>986575.9987</v>
      </c>
      <c r="H19" s="57">
        <v>-58.841041902999201</v>
      </c>
      <c r="I19" s="56">
        <v>23204.985000000001</v>
      </c>
      <c r="J19" s="57">
        <v>5.7146070651410099</v>
      </c>
      <c r="K19" s="56">
        <v>45210.752399999998</v>
      </c>
      <c r="L19" s="57">
        <v>4.5825919604342404</v>
      </c>
      <c r="M19" s="57">
        <v>-0.48673747353959101</v>
      </c>
      <c r="N19" s="56">
        <v>17887766.1142</v>
      </c>
      <c r="O19" s="56">
        <v>176022179.77320001</v>
      </c>
      <c r="P19" s="56">
        <v>8650</v>
      </c>
      <c r="Q19" s="56">
        <v>8543</v>
      </c>
      <c r="R19" s="57">
        <v>1.2524874165983799</v>
      </c>
      <c r="S19" s="56">
        <v>46.9438614913295</v>
      </c>
      <c r="T19" s="56">
        <v>49.060152393772697</v>
      </c>
      <c r="U19" s="58">
        <v>-4.5081312768317598</v>
      </c>
    </row>
    <row r="20" spans="1:21" ht="12" thickBot="1">
      <c r="A20" s="74"/>
      <c r="B20" s="71" t="s">
        <v>18</v>
      </c>
      <c r="C20" s="72"/>
      <c r="D20" s="56">
        <v>1056625.453</v>
      </c>
      <c r="E20" s="56">
        <v>1116759.4892</v>
      </c>
      <c r="F20" s="57">
        <v>94.615310030356</v>
      </c>
      <c r="G20" s="56">
        <v>1610644.9948</v>
      </c>
      <c r="H20" s="57">
        <v>-34.397371462281498</v>
      </c>
      <c r="I20" s="56">
        <v>91717.366099999999</v>
      </c>
      <c r="J20" s="57">
        <v>8.6802154765052801</v>
      </c>
      <c r="K20" s="56">
        <v>114577.5646</v>
      </c>
      <c r="L20" s="57">
        <v>7.1137690161342801</v>
      </c>
      <c r="M20" s="57">
        <v>-0.199517231665788</v>
      </c>
      <c r="N20" s="56">
        <v>40499237.479199998</v>
      </c>
      <c r="O20" s="56">
        <v>345555332.06459999</v>
      </c>
      <c r="P20" s="56">
        <v>39246</v>
      </c>
      <c r="Q20" s="56">
        <v>38664</v>
      </c>
      <c r="R20" s="57">
        <v>1.5052762259466299</v>
      </c>
      <c r="S20" s="56">
        <v>26.9231374662386</v>
      </c>
      <c r="T20" s="56">
        <v>26.496996834264401</v>
      </c>
      <c r="U20" s="58">
        <v>1.5828045022930599</v>
      </c>
    </row>
    <row r="21" spans="1:21" ht="12" thickBot="1">
      <c r="A21" s="74"/>
      <c r="B21" s="71" t="s">
        <v>19</v>
      </c>
      <c r="C21" s="72"/>
      <c r="D21" s="56">
        <v>305672.14130000002</v>
      </c>
      <c r="E21" s="56">
        <v>359208.80709999998</v>
      </c>
      <c r="F21" s="57">
        <v>85.095948445079202</v>
      </c>
      <c r="G21" s="56">
        <v>515131.20770000003</v>
      </c>
      <c r="H21" s="57">
        <v>-40.661304007421698</v>
      </c>
      <c r="I21" s="56">
        <v>41009.919000000002</v>
      </c>
      <c r="J21" s="57">
        <v>13.416308998781499</v>
      </c>
      <c r="K21" s="56">
        <v>41935.338600000003</v>
      </c>
      <c r="L21" s="57">
        <v>8.1407101672671605</v>
      </c>
      <c r="M21" s="57">
        <v>-2.2067774600012E-2</v>
      </c>
      <c r="N21" s="56">
        <v>10538413.101600001</v>
      </c>
      <c r="O21" s="56">
        <v>111729783.1547</v>
      </c>
      <c r="P21" s="56">
        <v>26108</v>
      </c>
      <c r="Q21" s="56">
        <v>26147</v>
      </c>
      <c r="R21" s="57">
        <v>-0.14915669101617199</v>
      </c>
      <c r="S21" s="56">
        <v>11.7079876398039</v>
      </c>
      <c r="T21" s="56">
        <v>11.3542728343596</v>
      </c>
      <c r="U21" s="58">
        <v>3.0211409195699801</v>
      </c>
    </row>
    <row r="22" spans="1:21" ht="12" thickBot="1">
      <c r="A22" s="74"/>
      <c r="B22" s="71" t="s">
        <v>20</v>
      </c>
      <c r="C22" s="72"/>
      <c r="D22" s="56">
        <v>1102914.0271999999</v>
      </c>
      <c r="E22" s="56">
        <v>1518491.2681</v>
      </c>
      <c r="F22" s="57">
        <v>72.632227156631103</v>
      </c>
      <c r="G22" s="56">
        <v>1699129.2390000001</v>
      </c>
      <c r="H22" s="57">
        <v>-35.089456300033703</v>
      </c>
      <c r="I22" s="56">
        <v>79109.254499999995</v>
      </c>
      <c r="J22" s="57">
        <v>7.1727489676450098</v>
      </c>
      <c r="K22" s="56">
        <v>148850.5612</v>
      </c>
      <c r="L22" s="57">
        <v>8.7604025511092996</v>
      </c>
      <c r="M22" s="57">
        <v>-0.468532373259201</v>
      </c>
      <c r="N22" s="56">
        <v>40044225.771499999</v>
      </c>
      <c r="O22" s="56">
        <v>399316275.32249999</v>
      </c>
      <c r="P22" s="56">
        <v>66968</v>
      </c>
      <c r="Q22" s="56">
        <v>68509</v>
      </c>
      <c r="R22" s="57">
        <v>-2.2493395028390402</v>
      </c>
      <c r="S22" s="56">
        <v>16.4692693107156</v>
      </c>
      <c r="T22" s="56">
        <v>16.476343286283601</v>
      </c>
      <c r="U22" s="58">
        <v>-4.2952576914801997E-2</v>
      </c>
    </row>
    <row r="23" spans="1:21" ht="12" thickBot="1">
      <c r="A23" s="74"/>
      <c r="B23" s="71" t="s">
        <v>21</v>
      </c>
      <c r="C23" s="72"/>
      <c r="D23" s="56">
        <v>2550417.6238000002</v>
      </c>
      <c r="E23" s="56">
        <v>2860820.6085000001</v>
      </c>
      <c r="F23" s="57">
        <v>89.149861973947694</v>
      </c>
      <c r="G23" s="56">
        <v>5097134.4069999997</v>
      </c>
      <c r="H23" s="57">
        <v>-49.963696850970599</v>
      </c>
      <c r="I23" s="56">
        <v>216090.90289999999</v>
      </c>
      <c r="J23" s="57">
        <v>8.4727654358832005</v>
      </c>
      <c r="K23" s="56">
        <v>1378286.4878</v>
      </c>
      <c r="L23" s="57">
        <v>27.040418747976702</v>
      </c>
      <c r="M23" s="57">
        <v>-0.84321771648148403</v>
      </c>
      <c r="N23" s="56">
        <v>81370201.238100007</v>
      </c>
      <c r="O23" s="56">
        <v>866403916.46700001</v>
      </c>
      <c r="P23" s="56">
        <v>68594</v>
      </c>
      <c r="Q23" s="56">
        <v>70031</v>
      </c>
      <c r="R23" s="57">
        <v>-2.0519484228413098</v>
      </c>
      <c r="S23" s="56">
        <v>37.181351485552703</v>
      </c>
      <c r="T23" s="56">
        <v>42.820509083120299</v>
      </c>
      <c r="U23" s="58">
        <v>-15.1666288939466</v>
      </c>
    </row>
    <row r="24" spans="1:21" ht="12" thickBot="1">
      <c r="A24" s="74"/>
      <c r="B24" s="71" t="s">
        <v>22</v>
      </c>
      <c r="C24" s="72"/>
      <c r="D24" s="56">
        <v>244479.85010000001</v>
      </c>
      <c r="E24" s="56">
        <v>240851.81450000001</v>
      </c>
      <c r="F24" s="57">
        <v>101.506335174402</v>
      </c>
      <c r="G24" s="56">
        <v>610710.48549999995</v>
      </c>
      <c r="H24" s="57">
        <v>-59.967962577252997</v>
      </c>
      <c r="I24" s="56">
        <v>33971.306199999999</v>
      </c>
      <c r="J24" s="57">
        <v>13.8953399170135</v>
      </c>
      <c r="K24" s="56">
        <v>87636.743100000007</v>
      </c>
      <c r="L24" s="57">
        <v>14.349965356866299</v>
      </c>
      <c r="M24" s="57">
        <v>-0.61236229236364703</v>
      </c>
      <c r="N24" s="56">
        <v>9396295.5056999996</v>
      </c>
      <c r="O24" s="56">
        <v>84305406.134000003</v>
      </c>
      <c r="P24" s="56">
        <v>24618</v>
      </c>
      <c r="Q24" s="56">
        <v>23903</v>
      </c>
      <c r="R24" s="57">
        <v>2.9912563276576201</v>
      </c>
      <c r="S24" s="56">
        <v>9.9309387480705205</v>
      </c>
      <c r="T24" s="56">
        <v>10.1125510814542</v>
      </c>
      <c r="U24" s="58">
        <v>-1.82875293052209</v>
      </c>
    </row>
    <row r="25" spans="1:21" ht="12" thickBot="1">
      <c r="A25" s="74"/>
      <c r="B25" s="71" t="s">
        <v>23</v>
      </c>
      <c r="C25" s="72"/>
      <c r="D25" s="56">
        <v>300083.48979999998</v>
      </c>
      <c r="E25" s="56">
        <v>413124.66609999997</v>
      </c>
      <c r="F25" s="57">
        <v>72.637514635197903</v>
      </c>
      <c r="G25" s="56">
        <v>663498.83700000006</v>
      </c>
      <c r="H25" s="57">
        <v>-54.772567325540003</v>
      </c>
      <c r="I25" s="56">
        <v>20116.875100000001</v>
      </c>
      <c r="J25" s="57">
        <v>6.7037593815666199</v>
      </c>
      <c r="K25" s="56">
        <v>55148.045899999997</v>
      </c>
      <c r="L25" s="57">
        <v>8.3117019691173901</v>
      </c>
      <c r="M25" s="57">
        <v>-0.63522052736958401</v>
      </c>
      <c r="N25" s="56">
        <v>10555457.136</v>
      </c>
      <c r="O25" s="56">
        <v>98816393.061399996</v>
      </c>
      <c r="P25" s="56">
        <v>17497</v>
      </c>
      <c r="Q25" s="56">
        <v>16232</v>
      </c>
      <c r="R25" s="57">
        <v>7.7932479053721</v>
      </c>
      <c r="S25" s="56">
        <v>17.150568085957602</v>
      </c>
      <c r="T25" s="56">
        <v>15.7252842533268</v>
      </c>
      <c r="U25" s="58">
        <v>8.3104176228297106</v>
      </c>
    </row>
    <row r="26" spans="1:21" ht="12" thickBot="1">
      <c r="A26" s="74"/>
      <c r="B26" s="71" t="s">
        <v>24</v>
      </c>
      <c r="C26" s="72"/>
      <c r="D26" s="56">
        <v>559404.2487</v>
      </c>
      <c r="E26" s="56">
        <v>595341.84039999999</v>
      </c>
      <c r="F26" s="57">
        <v>93.963536700888696</v>
      </c>
      <c r="G26" s="56">
        <v>543607.87100000004</v>
      </c>
      <c r="H26" s="57">
        <v>2.9058405042851101</v>
      </c>
      <c r="I26" s="56">
        <v>110699.3312</v>
      </c>
      <c r="J26" s="57">
        <v>19.7887898522856</v>
      </c>
      <c r="K26" s="56">
        <v>113128.9317</v>
      </c>
      <c r="L26" s="57">
        <v>20.8107604277128</v>
      </c>
      <c r="M26" s="57">
        <v>-2.1476385072237002E-2</v>
      </c>
      <c r="N26" s="56">
        <v>16549197.682800001</v>
      </c>
      <c r="O26" s="56">
        <v>190324862.28889999</v>
      </c>
      <c r="P26" s="56">
        <v>39109</v>
      </c>
      <c r="Q26" s="56">
        <v>39065</v>
      </c>
      <c r="R26" s="57">
        <v>0.112632791501355</v>
      </c>
      <c r="S26" s="56">
        <v>14.303721616507699</v>
      </c>
      <c r="T26" s="56">
        <v>14.252391854601299</v>
      </c>
      <c r="U26" s="58">
        <v>0.35885599064764601</v>
      </c>
    </row>
    <row r="27" spans="1:21" ht="12" thickBot="1">
      <c r="A27" s="74"/>
      <c r="B27" s="71" t="s">
        <v>25</v>
      </c>
      <c r="C27" s="72"/>
      <c r="D27" s="56">
        <v>176586.489</v>
      </c>
      <c r="E27" s="56">
        <v>327744.7758</v>
      </c>
      <c r="F27" s="57">
        <v>53.879268882002997</v>
      </c>
      <c r="G27" s="56">
        <v>700793.27009999997</v>
      </c>
      <c r="H27" s="57">
        <v>-74.801914268554299</v>
      </c>
      <c r="I27" s="56">
        <v>43624.503599999996</v>
      </c>
      <c r="J27" s="57">
        <v>24.7043269544818</v>
      </c>
      <c r="K27" s="56">
        <v>85591.484299999996</v>
      </c>
      <c r="L27" s="57">
        <v>12.213514020730599</v>
      </c>
      <c r="M27" s="57">
        <v>-0.490317244095275</v>
      </c>
      <c r="N27" s="56">
        <v>9015722.7666999996</v>
      </c>
      <c r="O27" s="56">
        <v>69185399.906800002</v>
      </c>
      <c r="P27" s="56">
        <v>23605</v>
      </c>
      <c r="Q27" s="56">
        <v>21621</v>
      </c>
      <c r="R27" s="57">
        <v>9.1762638175847595</v>
      </c>
      <c r="S27" s="56">
        <v>7.4808934124126196</v>
      </c>
      <c r="T27" s="56">
        <v>7.3423972711715502</v>
      </c>
      <c r="U27" s="58">
        <v>1.85133156704624</v>
      </c>
    </row>
    <row r="28" spans="1:21" ht="12" thickBot="1">
      <c r="A28" s="74"/>
      <c r="B28" s="71" t="s">
        <v>26</v>
      </c>
      <c r="C28" s="72"/>
      <c r="D28" s="56">
        <v>959934.2452</v>
      </c>
      <c r="E28" s="56">
        <v>974665.45440000005</v>
      </c>
      <c r="F28" s="57">
        <v>98.488588147502497</v>
      </c>
      <c r="G28" s="56">
        <v>1842911.2498000001</v>
      </c>
      <c r="H28" s="57">
        <v>-47.912074154185397</v>
      </c>
      <c r="I28" s="56">
        <v>48423.842799999999</v>
      </c>
      <c r="J28" s="57">
        <v>5.0444958123054597</v>
      </c>
      <c r="K28" s="56">
        <v>93676.117700000003</v>
      </c>
      <c r="L28" s="57">
        <v>5.0830509450830101</v>
      </c>
      <c r="M28" s="57">
        <v>-0.48307163032654199</v>
      </c>
      <c r="N28" s="56">
        <v>32704417.1118</v>
      </c>
      <c r="O28" s="56">
        <v>285674898.12159997</v>
      </c>
      <c r="P28" s="56">
        <v>42152</v>
      </c>
      <c r="Q28" s="56">
        <v>40261</v>
      </c>
      <c r="R28" s="57">
        <v>4.6968530339534604</v>
      </c>
      <c r="S28" s="56">
        <v>22.7731601157715</v>
      </c>
      <c r="T28" s="56">
        <v>22.058967181639801</v>
      </c>
      <c r="U28" s="58">
        <v>3.1361169486402498</v>
      </c>
    </row>
    <row r="29" spans="1:21" ht="12" thickBot="1">
      <c r="A29" s="74"/>
      <c r="B29" s="71" t="s">
        <v>27</v>
      </c>
      <c r="C29" s="72"/>
      <c r="D29" s="56">
        <v>656274.27919999999</v>
      </c>
      <c r="E29" s="56">
        <v>770018.92050000001</v>
      </c>
      <c r="F29" s="57">
        <v>85.228331632923798</v>
      </c>
      <c r="G29" s="56">
        <v>745073.97030000004</v>
      </c>
      <c r="H29" s="57">
        <v>-11.9182382742811</v>
      </c>
      <c r="I29" s="56">
        <v>95872.124100000001</v>
      </c>
      <c r="J29" s="57">
        <v>14.608545106608201</v>
      </c>
      <c r="K29" s="56">
        <v>120144.15979999999</v>
      </c>
      <c r="L29" s="57">
        <v>16.125131810956201</v>
      </c>
      <c r="M29" s="57">
        <v>-0.20202426601846399</v>
      </c>
      <c r="N29" s="56">
        <v>21814743.5405</v>
      </c>
      <c r="O29" s="56">
        <v>206305330.03240001</v>
      </c>
      <c r="P29" s="56">
        <v>97872</v>
      </c>
      <c r="Q29" s="56">
        <v>98264</v>
      </c>
      <c r="R29" s="57">
        <v>-0.39892534397134599</v>
      </c>
      <c r="S29" s="56">
        <v>6.7054344368154304</v>
      </c>
      <c r="T29" s="56">
        <v>6.8410492794919797</v>
      </c>
      <c r="U29" s="58">
        <v>-2.0224616906545299</v>
      </c>
    </row>
    <row r="30" spans="1:21" ht="12" thickBot="1">
      <c r="A30" s="74"/>
      <c r="B30" s="71" t="s">
        <v>28</v>
      </c>
      <c r="C30" s="72"/>
      <c r="D30" s="56">
        <v>1103063.4852</v>
      </c>
      <c r="E30" s="56">
        <v>1139112.4543000001</v>
      </c>
      <c r="F30" s="57">
        <v>96.835345890221802</v>
      </c>
      <c r="G30" s="56">
        <v>2027343.9058999999</v>
      </c>
      <c r="H30" s="57">
        <v>-45.590707033481003</v>
      </c>
      <c r="I30" s="56">
        <v>145057.43340000001</v>
      </c>
      <c r="J30" s="57">
        <v>13.150415669293899</v>
      </c>
      <c r="K30" s="56">
        <v>252537.9442</v>
      </c>
      <c r="L30" s="57">
        <v>12.456591280101099</v>
      </c>
      <c r="M30" s="57">
        <v>-0.42560143245198701</v>
      </c>
      <c r="N30" s="56">
        <v>39790114.189000003</v>
      </c>
      <c r="O30" s="56">
        <v>334286782.13059998</v>
      </c>
      <c r="P30" s="56">
        <v>75965</v>
      </c>
      <c r="Q30" s="56">
        <v>78974</v>
      </c>
      <c r="R30" s="57">
        <v>-3.8101147213006801</v>
      </c>
      <c r="S30" s="56">
        <v>14.520680381754801</v>
      </c>
      <c r="T30" s="56">
        <v>14.391100026590999</v>
      </c>
      <c r="U30" s="58">
        <v>0.89238487286410295</v>
      </c>
    </row>
    <row r="31" spans="1:21" ht="12" thickBot="1">
      <c r="A31" s="74"/>
      <c r="B31" s="71" t="s">
        <v>29</v>
      </c>
      <c r="C31" s="72"/>
      <c r="D31" s="56">
        <v>994918.61300000001</v>
      </c>
      <c r="E31" s="56">
        <v>1055961.5921</v>
      </c>
      <c r="F31" s="57">
        <v>94.219204603966404</v>
      </c>
      <c r="G31" s="56">
        <v>813923.50419999997</v>
      </c>
      <c r="H31" s="57">
        <v>22.237361111459599</v>
      </c>
      <c r="I31" s="56">
        <v>13251.4493</v>
      </c>
      <c r="J31" s="57">
        <v>1.3319128948691199</v>
      </c>
      <c r="K31" s="56">
        <v>41186.838600000003</v>
      </c>
      <c r="L31" s="57">
        <v>5.06028372291353</v>
      </c>
      <c r="M31" s="57">
        <v>-0.67826010078860499</v>
      </c>
      <c r="N31" s="56">
        <v>34928447.840700001</v>
      </c>
      <c r="O31" s="56">
        <v>343504768.08240002</v>
      </c>
      <c r="P31" s="56">
        <v>31433</v>
      </c>
      <c r="Q31" s="56">
        <v>27851</v>
      </c>
      <c r="R31" s="57">
        <v>12.861297619475099</v>
      </c>
      <c r="S31" s="56">
        <v>31.6520412623676</v>
      </c>
      <c r="T31" s="56">
        <v>26.472028595023499</v>
      </c>
      <c r="U31" s="58">
        <v>16.3654932217683</v>
      </c>
    </row>
    <row r="32" spans="1:21" ht="12" thickBot="1">
      <c r="A32" s="74"/>
      <c r="B32" s="71" t="s">
        <v>30</v>
      </c>
      <c r="C32" s="72"/>
      <c r="D32" s="56">
        <v>105766.4503</v>
      </c>
      <c r="E32" s="56">
        <v>117226.515</v>
      </c>
      <c r="F32" s="57">
        <v>90.223999493629904</v>
      </c>
      <c r="G32" s="56">
        <v>110841.4988</v>
      </c>
      <c r="H32" s="57">
        <v>-4.5786538029022097</v>
      </c>
      <c r="I32" s="56">
        <v>22403.293000000001</v>
      </c>
      <c r="J32" s="57">
        <v>21.1818520300667</v>
      </c>
      <c r="K32" s="56">
        <v>24550.692899999998</v>
      </c>
      <c r="L32" s="57">
        <v>22.1493692938046</v>
      </c>
      <c r="M32" s="57">
        <v>-8.7467995658892003E-2</v>
      </c>
      <c r="N32" s="56">
        <v>3367164.9421000001</v>
      </c>
      <c r="O32" s="56">
        <v>33771413.669799998</v>
      </c>
      <c r="P32" s="56">
        <v>20294</v>
      </c>
      <c r="Q32" s="56">
        <v>20100</v>
      </c>
      <c r="R32" s="57">
        <v>0.96517412935324098</v>
      </c>
      <c r="S32" s="56">
        <v>5.2117103725238998</v>
      </c>
      <c r="T32" s="56">
        <v>5.4232843233830801</v>
      </c>
      <c r="U32" s="58">
        <v>-4.05958765426801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175891.5172</v>
      </c>
      <c r="E35" s="56">
        <v>176610.87710000001</v>
      </c>
      <c r="F35" s="57">
        <v>99.5926865254212</v>
      </c>
      <c r="G35" s="56">
        <v>273852.19</v>
      </c>
      <c r="H35" s="57">
        <v>-35.771367320451198</v>
      </c>
      <c r="I35" s="56">
        <v>25140.305100000001</v>
      </c>
      <c r="J35" s="57">
        <v>14.2930742199545</v>
      </c>
      <c r="K35" s="56">
        <v>29861.463400000001</v>
      </c>
      <c r="L35" s="57">
        <v>10.904226619476701</v>
      </c>
      <c r="M35" s="57">
        <v>-0.15810204063877201</v>
      </c>
      <c r="N35" s="56">
        <v>6603439.7947000004</v>
      </c>
      <c r="O35" s="56">
        <v>55558933.332099997</v>
      </c>
      <c r="P35" s="56">
        <v>12024</v>
      </c>
      <c r="Q35" s="56">
        <v>11702</v>
      </c>
      <c r="R35" s="57">
        <v>2.7516663818150802</v>
      </c>
      <c r="S35" s="56">
        <v>14.6283696939454</v>
      </c>
      <c r="T35" s="56">
        <v>14.3653117244915</v>
      </c>
      <c r="U35" s="58">
        <v>1.79827263705797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605108.61</v>
      </c>
      <c r="E37" s="59"/>
      <c r="F37" s="59"/>
      <c r="G37" s="56">
        <v>91040.3</v>
      </c>
      <c r="H37" s="57">
        <v>564.660166980996</v>
      </c>
      <c r="I37" s="56">
        <v>-21221.49</v>
      </c>
      <c r="J37" s="57">
        <v>-3.5070547087406299</v>
      </c>
      <c r="K37" s="56">
        <v>10355.26</v>
      </c>
      <c r="L37" s="57">
        <v>11.3743693726844</v>
      </c>
      <c r="M37" s="57">
        <v>-3.0493440048825402</v>
      </c>
      <c r="N37" s="56">
        <v>5972743.1900000004</v>
      </c>
      <c r="O37" s="56">
        <v>46073152.689999998</v>
      </c>
      <c r="P37" s="56">
        <v>64</v>
      </c>
      <c r="Q37" s="56">
        <v>98</v>
      </c>
      <c r="R37" s="57">
        <v>-34.6938775510204</v>
      </c>
      <c r="S37" s="56">
        <v>9454.8220312499998</v>
      </c>
      <c r="T37" s="56">
        <v>1838.4970408163299</v>
      </c>
      <c r="U37" s="58">
        <v>80.554927054790198</v>
      </c>
    </row>
    <row r="38" spans="1:21" ht="12" thickBot="1">
      <c r="A38" s="74"/>
      <c r="B38" s="71" t="s">
        <v>35</v>
      </c>
      <c r="C38" s="72"/>
      <c r="D38" s="56">
        <v>404104.45</v>
      </c>
      <c r="E38" s="59"/>
      <c r="F38" s="59"/>
      <c r="G38" s="56">
        <v>516284.74</v>
      </c>
      <c r="H38" s="57">
        <v>-21.728376089519902</v>
      </c>
      <c r="I38" s="56">
        <v>-58915.63</v>
      </c>
      <c r="J38" s="57">
        <v>-14.579307404310899</v>
      </c>
      <c r="K38" s="56">
        <v>-87829.55</v>
      </c>
      <c r="L38" s="57">
        <v>-17.011843115874399</v>
      </c>
      <c r="M38" s="57">
        <v>-0.32920492021193298</v>
      </c>
      <c r="N38" s="56">
        <v>10572763.32</v>
      </c>
      <c r="O38" s="56">
        <v>105534621.45999999</v>
      </c>
      <c r="P38" s="56">
        <v>176</v>
      </c>
      <c r="Q38" s="56">
        <v>188</v>
      </c>
      <c r="R38" s="57">
        <v>-6.3829787234042499</v>
      </c>
      <c r="S38" s="56">
        <v>2296.0480113636399</v>
      </c>
      <c r="T38" s="56">
        <v>2462.0935106382999</v>
      </c>
      <c r="U38" s="58">
        <v>-7.2317956093629903</v>
      </c>
    </row>
    <row r="39" spans="1:21" ht="12" thickBot="1">
      <c r="A39" s="74"/>
      <c r="B39" s="71" t="s">
        <v>36</v>
      </c>
      <c r="C39" s="72"/>
      <c r="D39" s="56">
        <v>177121.38</v>
      </c>
      <c r="E39" s="59"/>
      <c r="F39" s="59"/>
      <c r="G39" s="56">
        <v>50288.04</v>
      </c>
      <c r="H39" s="57">
        <v>252.213727160573</v>
      </c>
      <c r="I39" s="56">
        <v>-19605.09</v>
      </c>
      <c r="J39" s="57">
        <v>-11.068731510560699</v>
      </c>
      <c r="K39" s="56">
        <v>-229.91</v>
      </c>
      <c r="L39" s="57">
        <v>-0.45718624149996701</v>
      </c>
      <c r="M39" s="57">
        <v>84.272889391500996</v>
      </c>
      <c r="N39" s="56">
        <v>4988311.29</v>
      </c>
      <c r="O39" s="56">
        <v>95556307.469999999</v>
      </c>
      <c r="P39" s="56">
        <v>66</v>
      </c>
      <c r="Q39" s="56">
        <v>87</v>
      </c>
      <c r="R39" s="57">
        <v>-24.137931034482801</v>
      </c>
      <c r="S39" s="56">
        <v>2683.6572727272701</v>
      </c>
      <c r="T39" s="56">
        <v>3074.9188505747102</v>
      </c>
      <c r="U39" s="58">
        <v>-14.579416746827</v>
      </c>
    </row>
    <row r="40" spans="1:21" ht="12" thickBot="1">
      <c r="A40" s="74"/>
      <c r="B40" s="71" t="s">
        <v>37</v>
      </c>
      <c r="C40" s="72"/>
      <c r="D40" s="56">
        <v>273888.21999999997</v>
      </c>
      <c r="E40" s="59"/>
      <c r="F40" s="59"/>
      <c r="G40" s="56">
        <v>313538.67</v>
      </c>
      <c r="H40" s="57">
        <v>-12.646111562570599</v>
      </c>
      <c r="I40" s="56">
        <v>-64200.29</v>
      </c>
      <c r="J40" s="57">
        <v>-23.4403253999022</v>
      </c>
      <c r="K40" s="56">
        <v>-56639.839999999997</v>
      </c>
      <c r="L40" s="57">
        <v>-18.064706340688399</v>
      </c>
      <c r="M40" s="57">
        <v>0.13348289825677501</v>
      </c>
      <c r="N40" s="56">
        <v>8971292.8599999994</v>
      </c>
      <c r="O40" s="56">
        <v>76468351.219999999</v>
      </c>
      <c r="P40" s="56">
        <v>127</v>
      </c>
      <c r="Q40" s="56">
        <v>148</v>
      </c>
      <c r="R40" s="57">
        <v>-14.1891891891892</v>
      </c>
      <c r="S40" s="56">
        <v>2156.6001574803199</v>
      </c>
      <c r="T40" s="56">
        <v>1944.54304054054</v>
      </c>
      <c r="U40" s="58">
        <v>9.8329361705849792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2.2200000000000002</v>
      </c>
      <c r="O41" s="56">
        <v>1388.13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32247.0085</v>
      </c>
      <c r="E42" s="59"/>
      <c r="F42" s="59"/>
      <c r="G42" s="56">
        <v>262005.13740000001</v>
      </c>
      <c r="H42" s="57">
        <v>-87.692222824330003</v>
      </c>
      <c r="I42" s="56">
        <v>2822.6284000000001</v>
      </c>
      <c r="J42" s="57">
        <v>8.75314806333121</v>
      </c>
      <c r="K42" s="56">
        <v>17202.202799999999</v>
      </c>
      <c r="L42" s="57">
        <v>6.5655975186996498</v>
      </c>
      <c r="M42" s="57">
        <v>-0.83591471203908796</v>
      </c>
      <c r="N42" s="56">
        <v>1577790.5944999999</v>
      </c>
      <c r="O42" s="56">
        <v>19113489.727499999</v>
      </c>
      <c r="P42" s="56">
        <v>66</v>
      </c>
      <c r="Q42" s="56">
        <v>70</v>
      </c>
      <c r="R42" s="57">
        <v>-5.7142857142857197</v>
      </c>
      <c r="S42" s="56">
        <v>488.59103787878797</v>
      </c>
      <c r="T42" s="56">
        <v>571.74603000000002</v>
      </c>
      <c r="U42" s="58">
        <v>-17.019344538579499</v>
      </c>
    </row>
    <row r="43" spans="1:21" ht="12" thickBot="1">
      <c r="A43" s="74"/>
      <c r="B43" s="71" t="s">
        <v>33</v>
      </c>
      <c r="C43" s="72"/>
      <c r="D43" s="56">
        <v>404951.6802</v>
      </c>
      <c r="E43" s="56">
        <v>725317.36159999995</v>
      </c>
      <c r="F43" s="57">
        <v>55.830964711323702</v>
      </c>
      <c r="G43" s="56">
        <v>516529.93829999998</v>
      </c>
      <c r="H43" s="57">
        <v>-21.601508417348601</v>
      </c>
      <c r="I43" s="56">
        <v>18553.320599999999</v>
      </c>
      <c r="J43" s="57">
        <v>4.5816134386297103</v>
      </c>
      <c r="K43" s="56">
        <v>17317.3125</v>
      </c>
      <c r="L43" s="57">
        <v>3.35262512701483</v>
      </c>
      <c r="M43" s="57">
        <v>7.1374129213178997E-2</v>
      </c>
      <c r="N43" s="56">
        <v>11023039.429300001</v>
      </c>
      <c r="O43" s="56">
        <v>126342750.3439</v>
      </c>
      <c r="P43" s="56">
        <v>1418</v>
      </c>
      <c r="Q43" s="56">
        <v>1358</v>
      </c>
      <c r="R43" s="57">
        <v>4.4182621502209196</v>
      </c>
      <c r="S43" s="56">
        <v>285.57946417489399</v>
      </c>
      <c r="T43" s="56">
        <v>277.46476347570001</v>
      </c>
      <c r="U43" s="58">
        <v>2.8414860720605102</v>
      </c>
    </row>
    <row r="44" spans="1:21" ht="12" thickBot="1">
      <c r="A44" s="74"/>
      <c r="B44" s="71" t="s">
        <v>38</v>
      </c>
      <c r="C44" s="72"/>
      <c r="D44" s="56">
        <v>190836.8</v>
      </c>
      <c r="E44" s="59"/>
      <c r="F44" s="59"/>
      <c r="G44" s="56">
        <v>279117.13</v>
      </c>
      <c r="H44" s="57">
        <v>-31.628417073506</v>
      </c>
      <c r="I44" s="56">
        <v>-34123.1</v>
      </c>
      <c r="J44" s="57">
        <v>-17.880775615604499</v>
      </c>
      <c r="K44" s="56">
        <v>-29127.45</v>
      </c>
      <c r="L44" s="57">
        <v>-10.435565169361</v>
      </c>
      <c r="M44" s="57">
        <v>0.171510036065636</v>
      </c>
      <c r="N44" s="56">
        <v>6038953.9100000001</v>
      </c>
      <c r="O44" s="56">
        <v>50972271</v>
      </c>
      <c r="P44" s="56">
        <v>124</v>
      </c>
      <c r="Q44" s="56">
        <v>143</v>
      </c>
      <c r="R44" s="57">
        <v>-13.286713286713301</v>
      </c>
      <c r="S44" s="56">
        <v>1539.0064516129</v>
      </c>
      <c r="T44" s="56">
        <v>1542.13174825175</v>
      </c>
      <c r="U44" s="58">
        <v>-0.20307235460706299</v>
      </c>
    </row>
    <row r="45" spans="1:21" ht="12" thickBot="1">
      <c r="A45" s="74"/>
      <c r="B45" s="71" t="s">
        <v>39</v>
      </c>
      <c r="C45" s="72"/>
      <c r="D45" s="56">
        <v>126452.2</v>
      </c>
      <c r="E45" s="59"/>
      <c r="F45" s="59"/>
      <c r="G45" s="56">
        <v>87788.94</v>
      </c>
      <c r="H45" s="57">
        <v>44.041151425225102</v>
      </c>
      <c r="I45" s="56">
        <v>15346.33</v>
      </c>
      <c r="J45" s="57">
        <v>12.136071970278101</v>
      </c>
      <c r="K45" s="56">
        <v>10607.02</v>
      </c>
      <c r="L45" s="57">
        <v>12.0824103810799</v>
      </c>
      <c r="M45" s="57">
        <v>0.446808811522935</v>
      </c>
      <c r="N45" s="56">
        <v>2624090.2599999998</v>
      </c>
      <c r="O45" s="56">
        <v>22579386.960000001</v>
      </c>
      <c r="P45" s="56">
        <v>83</v>
      </c>
      <c r="Q45" s="56">
        <v>57</v>
      </c>
      <c r="R45" s="57">
        <v>45.614035087719301</v>
      </c>
      <c r="S45" s="56">
        <v>1523.5204819277101</v>
      </c>
      <c r="T45" s="56">
        <v>1788.4552631578899</v>
      </c>
      <c r="U45" s="58">
        <v>-17.389643550768799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6862.0601999999999</v>
      </c>
      <c r="E47" s="62"/>
      <c r="F47" s="62"/>
      <c r="G47" s="61">
        <v>53884.704100000003</v>
      </c>
      <c r="H47" s="63">
        <v>-87.265291116259505</v>
      </c>
      <c r="I47" s="61">
        <v>412.4631</v>
      </c>
      <c r="J47" s="63">
        <v>6.0107764720571799</v>
      </c>
      <c r="K47" s="61">
        <v>3624.7901000000002</v>
      </c>
      <c r="L47" s="63">
        <v>6.7269370047445403</v>
      </c>
      <c r="M47" s="63">
        <v>-0.88621048705689198</v>
      </c>
      <c r="N47" s="61">
        <v>459601.7047</v>
      </c>
      <c r="O47" s="61">
        <v>6749964.8376000002</v>
      </c>
      <c r="P47" s="61">
        <v>12</v>
      </c>
      <c r="Q47" s="61">
        <v>16</v>
      </c>
      <c r="R47" s="63">
        <v>-25</v>
      </c>
      <c r="S47" s="61">
        <v>571.83834999999999</v>
      </c>
      <c r="T47" s="61">
        <v>451.18854375000001</v>
      </c>
      <c r="U47" s="64">
        <v>21.098586033972701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54204.7</v>
      </c>
      <c r="D2" s="37">
        <v>535667.55965812004</v>
      </c>
      <c r="E2" s="37">
        <v>375176.54524188</v>
      </c>
      <c r="F2" s="37">
        <v>160480.44176666701</v>
      </c>
      <c r="G2" s="37">
        <v>375176.54524188</v>
      </c>
      <c r="H2" s="37">
        <v>0.299595535312426</v>
      </c>
    </row>
    <row r="3" spans="1:8">
      <c r="A3" s="37">
        <v>2</v>
      </c>
      <c r="B3" s="37">
        <v>13</v>
      </c>
      <c r="C3" s="37">
        <v>6307</v>
      </c>
      <c r="D3" s="37">
        <v>58306.148844444397</v>
      </c>
      <c r="E3" s="37">
        <v>45240.745163247899</v>
      </c>
      <c r="F3" s="37">
        <v>13065.4036811966</v>
      </c>
      <c r="G3" s="37">
        <v>45240.745163247899</v>
      </c>
      <c r="H3" s="37">
        <v>0.22408277583302399</v>
      </c>
    </row>
    <row r="4" spans="1:8">
      <c r="A4" s="37">
        <v>3</v>
      </c>
      <c r="B4" s="37">
        <v>14</v>
      </c>
      <c r="C4" s="37">
        <v>92169</v>
      </c>
      <c r="D4" s="37">
        <v>87285.664938484202</v>
      </c>
      <c r="E4" s="37">
        <v>61075.487186041501</v>
      </c>
      <c r="F4" s="37">
        <v>26209.357239622201</v>
      </c>
      <c r="G4" s="37">
        <v>61075.487186041501</v>
      </c>
      <c r="H4" s="37">
        <v>0.30027386096727798</v>
      </c>
    </row>
    <row r="5" spans="1:8">
      <c r="A5" s="37">
        <v>4</v>
      </c>
      <c r="B5" s="37">
        <v>15</v>
      </c>
      <c r="C5" s="37">
        <v>2246</v>
      </c>
      <c r="D5" s="37">
        <v>36509.413668323097</v>
      </c>
      <c r="E5" s="37">
        <v>27451.631440299501</v>
      </c>
      <c r="F5" s="37">
        <v>9057.7822280235996</v>
      </c>
      <c r="G5" s="37">
        <v>27451.631440299501</v>
      </c>
      <c r="H5" s="37">
        <v>0.248094431488568</v>
      </c>
    </row>
    <row r="6" spans="1:8">
      <c r="A6" s="37">
        <v>5</v>
      </c>
      <c r="B6" s="37">
        <v>16</v>
      </c>
      <c r="C6" s="37">
        <v>1782</v>
      </c>
      <c r="D6" s="37">
        <v>101014.957905128</v>
      </c>
      <c r="E6" s="37">
        <v>79110.093790598301</v>
      </c>
      <c r="F6" s="37">
        <v>21904.864114529901</v>
      </c>
      <c r="G6" s="37">
        <v>79110.093790598301</v>
      </c>
      <c r="H6" s="37">
        <v>0.21684772798799401</v>
      </c>
    </row>
    <row r="7" spans="1:8">
      <c r="A7" s="37">
        <v>6</v>
      </c>
      <c r="B7" s="37">
        <v>17</v>
      </c>
      <c r="C7" s="37">
        <v>12617</v>
      </c>
      <c r="D7" s="37">
        <v>172861.10588974401</v>
      </c>
      <c r="E7" s="37">
        <v>117378.87861538499</v>
      </c>
      <c r="F7" s="37">
        <v>55482.227274359</v>
      </c>
      <c r="G7" s="37">
        <v>117378.87861538499</v>
      </c>
      <c r="H7" s="37">
        <v>0.32096420411510801</v>
      </c>
    </row>
    <row r="8" spans="1:8">
      <c r="A8" s="37">
        <v>7</v>
      </c>
      <c r="B8" s="37">
        <v>18</v>
      </c>
      <c r="C8" s="37">
        <v>33740</v>
      </c>
      <c r="D8" s="37">
        <v>69782.217055555593</v>
      </c>
      <c r="E8" s="37">
        <v>55625.402780341901</v>
      </c>
      <c r="F8" s="37">
        <v>14156.814275213699</v>
      </c>
      <c r="G8" s="37">
        <v>55625.402780341901</v>
      </c>
      <c r="H8" s="37">
        <v>0.20287137429214999</v>
      </c>
    </row>
    <row r="9" spans="1:8">
      <c r="A9" s="37">
        <v>8</v>
      </c>
      <c r="B9" s="37">
        <v>19</v>
      </c>
      <c r="C9" s="37">
        <v>14937</v>
      </c>
      <c r="D9" s="37">
        <v>52584.937862393199</v>
      </c>
      <c r="E9" s="37">
        <v>48758.066882906001</v>
      </c>
      <c r="F9" s="37">
        <v>3826.8709794871802</v>
      </c>
      <c r="G9" s="37">
        <v>48758.066882906001</v>
      </c>
      <c r="H9" s="37">
        <v>7.2775040440316199E-2</v>
      </c>
    </row>
    <row r="10" spans="1:8">
      <c r="A10" s="37">
        <v>9</v>
      </c>
      <c r="B10" s="37">
        <v>21</v>
      </c>
      <c r="C10" s="37">
        <v>210700</v>
      </c>
      <c r="D10" s="37">
        <v>818710.68709182402</v>
      </c>
      <c r="E10" s="37">
        <v>827238.33646666701</v>
      </c>
      <c r="F10" s="37">
        <v>-8634.1376888888899</v>
      </c>
      <c r="G10" s="37">
        <v>827238.33646666701</v>
      </c>
      <c r="H10" s="37">
        <v>-1.05473899373838E-2</v>
      </c>
    </row>
    <row r="11" spans="1:8">
      <c r="A11" s="37">
        <v>10</v>
      </c>
      <c r="B11" s="37">
        <v>22</v>
      </c>
      <c r="C11" s="37">
        <v>48740.68</v>
      </c>
      <c r="D11" s="37">
        <v>591904.71475726506</v>
      </c>
      <c r="E11" s="37">
        <v>537993.41651452996</v>
      </c>
      <c r="F11" s="37">
        <v>53858.862345299101</v>
      </c>
      <c r="G11" s="37">
        <v>537993.41651452996</v>
      </c>
      <c r="H11" s="37">
        <v>9.1000515279007294E-2</v>
      </c>
    </row>
    <row r="12" spans="1:8">
      <c r="A12" s="37">
        <v>11</v>
      </c>
      <c r="B12" s="37">
        <v>23</v>
      </c>
      <c r="C12" s="37">
        <v>124556.325</v>
      </c>
      <c r="D12" s="37">
        <v>1179242.8087265</v>
      </c>
      <c r="E12" s="37">
        <v>1032310.84592735</v>
      </c>
      <c r="F12" s="37">
        <v>146629.77143162399</v>
      </c>
      <c r="G12" s="37">
        <v>1032310.84592735</v>
      </c>
      <c r="H12" s="37">
        <v>0.124374179049068</v>
      </c>
    </row>
    <row r="13" spans="1:8">
      <c r="A13" s="37">
        <v>12</v>
      </c>
      <c r="B13" s="37">
        <v>24</v>
      </c>
      <c r="C13" s="37">
        <v>14211</v>
      </c>
      <c r="D13" s="37">
        <v>406064.34613247903</v>
      </c>
      <c r="E13" s="37">
        <v>382859.41493760701</v>
      </c>
      <c r="F13" s="37">
        <v>23202.649143589701</v>
      </c>
      <c r="G13" s="37">
        <v>382859.41493760701</v>
      </c>
      <c r="H13" s="37">
        <v>5.7140647196607199E-2</v>
      </c>
    </row>
    <row r="14" spans="1:8">
      <c r="A14" s="37">
        <v>13</v>
      </c>
      <c r="B14" s="37">
        <v>25</v>
      </c>
      <c r="C14" s="37">
        <v>85877</v>
      </c>
      <c r="D14" s="37">
        <v>1056625.7074418699</v>
      </c>
      <c r="E14" s="37">
        <v>964908.08689999999</v>
      </c>
      <c r="F14" s="37">
        <v>91616.304000000004</v>
      </c>
      <c r="G14" s="37">
        <v>964908.08689999999</v>
      </c>
      <c r="H14" s="37">
        <v>8.6714802600966603E-2</v>
      </c>
    </row>
    <row r="15" spans="1:8">
      <c r="A15" s="37">
        <v>14</v>
      </c>
      <c r="B15" s="37">
        <v>26</v>
      </c>
      <c r="C15" s="37">
        <v>56224</v>
      </c>
      <c r="D15" s="37">
        <v>305671.90443014097</v>
      </c>
      <c r="E15" s="37">
        <v>264662.222113433</v>
      </c>
      <c r="F15" s="37">
        <v>40976.850004477703</v>
      </c>
      <c r="G15" s="37">
        <v>264662.222113433</v>
      </c>
      <c r="H15" s="37">
        <v>0.13406940977974699</v>
      </c>
    </row>
    <row r="16" spans="1:8">
      <c r="A16" s="37">
        <v>15</v>
      </c>
      <c r="B16" s="37">
        <v>27</v>
      </c>
      <c r="C16" s="37">
        <v>140253.50200000001</v>
      </c>
      <c r="D16" s="37">
        <v>1102915.4058729601</v>
      </c>
      <c r="E16" s="37">
        <v>1023804.77249278</v>
      </c>
      <c r="F16" s="37">
        <v>79021.490738166598</v>
      </c>
      <c r="G16" s="37">
        <v>1023804.77249278</v>
      </c>
      <c r="H16" s="37">
        <v>7.1653617049939694E-2</v>
      </c>
    </row>
    <row r="17" spans="1:8">
      <c r="A17" s="37">
        <v>16</v>
      </c>
      <c r="B17" s="37">
        <v>29</v>
      </c>
      <c r="C17" s="37">
        <v>181392</v>
      </c>
      <c r="D17" s="37">
        <v>2550418.7983393199</v>
      </c>
      <c r="E17" s="37">
        <v>2334326.7438350399</v>
      </c>
      <c r="F17" s="37">
        <v>-562.795581196581</v>
      </c>
      <c r="G17" s="37">
        <v>2334326.7438350399</v>
      </c>
      <c r="H17" s="37">
        <v>-2.4115360151041499E-4</v>
      </c>
    </row>
    <row r="18" spans="1:8">
      <c r="A18" s="37">
        <v>17</v>
      </c>
      <c r="B18" s="37">
        <v>31</v>
      </c>
      <c r="C18" s="37">
        <v>25852.240000000002</v>
      </c>
      <c r="D18" s="37">
        <v>244479.97732723699</v>
      </c>
      <c r="E18" s="37">
        <v>210508.54947393201</v>
      </c>
      <c r="F18" s="37">
        <v>33957.331768288801</v>
      </c>
      <c r="G18" s="37">
        <v>210508.54947393201</v>
      </c>
      <c r="H18" s="37">
        <v>0.138904175894563</v>
      </c>
    </row>
    <row r="19" spans="1:8">
      <c r="A19" s="37">
        <v>18</v>
      </c>
      <c r="B19" s="37">
        <v>32</v>
      </c>
      <c r="C19" s="37">
        <v>17864.891</v>
      </c>
      <c r="D19" s="37">
        <v>300083.47670962103</v>
      </c>
      <c r="E19" s="37">
        <v>279966.61215908697</v>
      </c>
      <c r="F19" s="37">
        <v>20096.714038145001</v>
      </c>
      <c r="G19" s="37">
        <v>279966.61215908697</v>
      </c>
      <c r="H19" s="37">
        <v>6.6974909239443201E-2</v>
      </c>
    </row>
    <row r="20" spans="1:8">
      <c r="A20" s="37">
        <v>19</v>
      </c>
      <c r="B20" s="37">
        <v>33</v>
      </c>
      <c r="C20" s="37">
        <v>37165.538999999997</v>
      </c>
      <c r="D20" s="37">
        <v>559404.18638045504</v>
      </c>
      <c r="E20" s="37">
        <v>448704.91535705101</v>
      </c>
      <c r="F20" s="37">
        <v>110680.33610216501</v>
      </c>
      <c r="G20" s="37">
        <v>448704.91535705101</v>
      </c>
      <c r="H20" s="37">
        <v>0.197860661884531</v>
      </c>
    </row>
    <row r="21" spans="1:8">
      <c r="A21" s="37">
        <v>20</v>
      </c>
      <c r="B21" s="37">
        <v>34</v>
      </c>
      <c r="C21" s="37">
        <v>32063.664000000001</v>
      </c>
      <c r="D21" s="37">
        <v>176586.35701563401</v>
      </c>
      <c r="E21" s="37">
        <v>132962.006050803</v>
      </c>
      <c r="F21" s="37">
        <v>43616.6707893532</v>
      </c>
      <c r="G21" s="37">
        <v>132962.006050803</v>
      </c>
      <c r="H21" s="37">
        <v>0.24700984042844701</v>
      </c>
    </row>
    <row r="22" spans="1:8">
      <c r="A22" s="37">
        <v>21</v>
      </c>
      <c r="B22" s="37">
        <v>35</v>
      </c>
      <c r="C22" s="37">
        <v>35060.828000000001</v>
      </c>
      <c r="D22" s="37">
        <v>959934.24369469006</v>
      </c>
      <c r="E22" s="37">
        <v>911510.40702123905</v>
      </c>
      <c r="F22" s="37">
        <v>48385.222073451303</v>
      </c>
      <c r="G22" s="37">
        <v>911510.40702123905</v>
      </c>
      <c r="H22" s="37">
        <v>5.0406753199913001E-2</v>
      </c>
    </row>
    <row r="23" spans="1:8">
      <c r="A23" s="37">
        <v>22</v>
      </c>
      <c r="B23" s="37">
        <v>36</v>
      </c>
      <c r="C23" s="37">
        <v>127286.985</v>
      </c>
      <c r="D23" s="37">
        <v>656274.27773982298</v>
      </c>
      <c r="E23" s="37">
        <v>560402.13381911104</v>
      </c>
      <c r="F23" s="37">
        <v>95842.569220712001</v>
      </c>
      <c r="G23" s="37">
        <v>560402.13381911104</v>
      </c>
      <c r="H23" s="37">
        <v>0.14604699859176801</v>
      </c>
    </row>
    <row r="24" spans="1:8">
      <c r="A24" s="37">
        <v>23</v>
      </c>
      <c r="B24" s="37">
        <v>37</v>
      </c>
      <c r="C24" s="37">
        <v>129635.01300000001</v>
      </c>
      <c r="D24" s="37">
        <v>1103063.57786549</v>
      </c>
      <c r="E24" s="37">
        <v>958006.04517622397</v>
      </c>
      <c r="F24" s="37">
        <v>144980.29826448401</v>
      </c>
      <c r="G24" s="37">
        <v>958006.04517622397</v>
      </c>
      <c r="H24" s="37">
        <v>0.13144342096949699</v>
      </c>
    </row>
    <row r="25" spans="1:8">
      <c r="A25" s="37">
        <v>24</v>
      </c>
      <c r="B25" s="37">
        <v>38</v>
      </c>
      <c r="C25" s="37">
        <v>213558.91899999999</v>
      </c>
      <c r="D25" s="37">
        <v>994918.61970973504</v>
      </c>
      <c r="E25" s="37">
        <v>981667.13031504396</v>
      </c>
      <c r="F25" s="37">
        <v>13237.718283185801</v>
      </c>
      <c r="G25" s="37">
        <v>981667.13031504396</v>
      </c>
      <c r="H25" s="37">
        <v>1.3305511880696E-2</v>
      </c>
    </row>
    <row r="26" spans="1:8">
      <c r="A26" s="37">
        <v>25</v>
      </c>
      <c r="B26" s="37">
        <v>39</v>
      </c>
      <c r="C26" s="37">
        <v>56843.892999999996</v>
      </c>
      <c r="D26" s="37">
        <v>105766.35617545601</v>
      </c>
      <c r="E26" s="37">
        <v>83363.185270691902</v>
      </c>
      <c r="F26" s="37">
        <v>22403.1709047638</v>
      </c>
      <c r="G26" s="37">
        <v>83363.185270691902</v>
      </c>
      <c r="H26" s="37">
        <v>0.21181755441777</v>
      </c>
    </row>
    <row r="27" spans="1:8">
      <c r="A27" s="37">
        <v>26</v>
      </c>
      <c r="B27" s="37">
        <v>42</v>
      </c>
      <c r="C27" s="37">
        <v>8632.7199999999993</v>
      </c>
      <c r="D27" s="37">
        <v>175891.5171</v>
      </c>
      <c r="E27" s="37">
        <v>150751.2041</v>
      </c>
      <c r="F27" s="37">
        <v>25121.281800000001</v>
      </c>
      <c r="G27" s="37">
        <v>150751.2041</v>
      </c>
      <c r="H27" s="37">
        <v>0.14283804354868701</v>
      </c>
    </row>
    <row r="28" spans="1:8">
      <c r="A28" s="37">
        <v>27</v>
      </c>
      <c r="B28" s="37">
        <v>75</v>
      </c>
      <c r="C28" s="37">
        <v>73</v>
      </c>
      <c r="D28" s="37">
        <v>32247.0085470085</v>
      </c>
      <c r="E28" s="37">
        <v>29424.3803418803</v>
      </c>
      <c r="F28" s="37">
        <v>2822.6282051282101</v>
      </c>
      <c r="G28" s="37">
        <v>29424.3803418803</v>
      </c>
      <c r="H28" s="37">
        <v>8.7531474462615E-2</v>
      </c>
    </row>
    <row r="29" spans="1:8">
      <c r="A29" s="37">
        <v>28</v>
      </c>
      <c r="B29" s="37">
        <v>76</v>
      </c>
      <c r="C29" s="37">
        <v>1593</v>
      </c>
      <c r="D29" s="37">
        <v>404951.67333247903</v>
      </c>
      <c r="E29" s="37">
        <v>386398.358868376</v>
      </c>
      <c r="F29" s="37">
        <v>17631.9298487179</v>
      </c>
      <c r="G29" s="37">
        <v>386398.358868376</v>
      </c>
      <c r="H29" s="37">
        <v>4.3640118924509599E-2</v>
      </c>
    </row>
    <row r="30" spans="1:8">
      <c r="A30" s="37">
        <v>29</v>
      </c>
      <c r="B30" s="37">
        <v>99</v>
      </c>
      <c r="C30" s="37">
        <v>12</v>
      </c>
      <c r="D30" s="37">
        <v>6862.0603585205399</v>
      </c>
      <c r="E30" s="37">
        <v>6449.5971862945298</v>
      </c>
      <c r="F30" s="37">
        <v>412.46317222600402</v>
      </c>
      <c r="G30" s="37">
        <v>6449.5971862945298</v>
      </c>
      <c r="H30" s="37">
        <v>6.0107773857432399E-2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157</v>
      </c>
      <c r="D34" s="34">
        <v>605108.61</v>
      </c>
      <c r="E34" s="34">
        <v>626330.1</v>
      </c>
      <c r="F34" s="30"/>
      <c r="G34" s="30"/>
      <c r="H34" s="30"/>
    </row>
    <row r="35" spans="1:8">
      <c r="A35" s="30"/>
      <c r="B35" s="33">
        <v>71</v>
      </c>
      <c r="C35" s="34">
        <v>160</v>
      </c>
      <c r="D35" s="34">
        <v>404104.45</v>
      </c>
      <c r="E35" s="34">
        <v>463020.08</v>
      </c>
      <c r="F35" s="30"/>
      <c r="G35" s="30"/>
      <c r="H35" s="30"/>
    </row>
    <row r="36" spans="1:8">
      <c r="A36" s="30"/>
      <c r="B36" s="33">
        <v>72</v>
      </c>
      <c r="C36" s="34">
        <v>53</v>
      </c>
      <c r="D36" s="34">
        <v>177121.38</v>
      </c>
      <c r="E36" s="34">
        <v>196726.47</v>
      </c>
      <c r="F36" s="30"/>
      <c r="G36" s="30"/>
      <c r="H36" s="30"/>
    </row>
    <row r="37" spans="1:8">
      <c r="A37" s="30"/>
      <c r="B37" s="33">
        <v>73</v>
      </c>
      <c r="C37" s="34">
        <v>125</v>
      </c>
      <c r="D37" s="34">
        <v>273888.21999999997</v>
      </c>
      <c r="E37" s="34">
        <v>338088.51</v>
      </c>
      <c r="F37" s="30"/>
      <c r="G37" s="30"/>
      <c r="H37" s="30"/>
    </row>
    <row r="38" spans="1:8">
      <c r="A38" s="30"/>
      <c r="B38" s="33">
        <v>77</v>
      </c>
      <c r="C38" s="34">
        <v>120</v>
      </c>
      <c r="D38" s="34">
        <v>190836.8</v>
      </c>
      <c r="E38" s="34">
        <v>224959.9</v>
      </c>
      <c r="F38" s="30"/>
      <c r="G38" s="30"/>
      <c r="H38" s="30"/>
    </row>
    <row r="39" spans="1:8">
      <c r="A39" s="30"/>
      <c r="B39" s="33">
        <v>78</v>
      </c>
      <c r="C39" s="34">
        <v>80</v>
      </c>
      <c r="D39" s="34">
        <v>126452.2</v>
      </c>
      <c r="E39" s="34">
        <v>111105.87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2016-09-28T00:30:25Z</dcterms:modified>
</cp:coreProperties>
</file>