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<sst xmlns="http://schemas.openxmlformats.org/spreadsheetml/2006/main" count="121" uniqueCount="80">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</sst>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34487651.7223</v>
      </c>
      <c r="F3" s="25">
        <f>RA!I7</f>
        <v>683964.24170000001</v>
      </c>
      <c r="G3" s="16">
        <f>SUM(G4:G42)</f>
        <v>33803687.480599999</v>
      </c>
      <c r="H3" s="27">
        <f>RA!J7</f>
        <v>1.9832148828438301</v>
      </c>
      <c r="I3" s="20">
        <f>SUM(I4:I42)</f>
        <v>34487658.625071503</v>
      </c>
      <c r="J3" s="21">
        <f>SUM(J4:J42)</f>
        <v>33803687.326533571</v>
      </c>
      <c r="K3" s="22">
        <f>E3-I3</f>
        <v>-6.9027715027332306</v>
      </c>
      <c r="L3" s="22">
        <f>G3-J3</f>
        <v>0.15406642854213715</v>
      </c>
    </row>
    <row r="4" spans="1:13">
      <c r="A4" s="68">
        <f>RA!A8</f>
        <v>42643</v>
      </c>
      <c r="B4" s="12">
        <v>12</v>
      </c>
      <c r="C4" s="66" t="s">
        <v>6</v>
      </c>
      <c r="D4" s="66"/>
      <c r="E4" s="15">
        <f>VLOOKUP(C4,RA!B8:D35,3,0)</f>
        <v>686757.65209999995</v>
      </c>
      <c r="F4" s="25">
        <f>VLOOKUP(C4,RA!B8:I38,8,0)</f>
        <v>175163.5693</v>
      </c>
      <c r="G4" s="16">
        <f t="shared" ref="G4:G42" si="0">E4-F4</f>
        <v>511594.08279999997</v>
      </c>
      <c r="H4" s="27">
        <f>RA!J8</f>
        <v>25.505878058202399</v>
      </c>
      <c r="I4" s="20">
        <f>VLOOKUP(B4,RMS!B:D,3,FALSE)</f>
        <v>686758.24287094001</v>
      </c>
      <c r="J4" s="21">
        <f>VLOOKUP(B4,RMS!B:E,4,FALSE)</f>
        <v>511594.10170598299</v>
      </c>
      <c r="K4" s="22">
        <f t="shared" ref="K4:K42" si="1">E4-I4</f>
        <v>-0.59077094006352127</v>
      </c>
      <c r="L4" s="22">
        <f t="shared" ref="L4:L42" si="2">G4-J4</f>
        <v>-1.8905983015429229E-2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82864.228199999998</v>
      </c>
      <c r="F5" s="25">
        <f>VLOOKUP(C5,RA!B9:I39,8,0)</f>
        <v>19154.824100000002</v>
      </c>
      <c r="G5" s="16">
        <f t="shared" si="0"/>
        <v>63709.4041</v>
      </c>
      <c r="H5" s="27">
        <f>RA!J9</f>
        <v>23.115914449559799</v>
      </c>
      <c r="I5" s="20">
        <f>VLOOKUP(B5,RMS!B:D,3,FALSE)</f>
        <v>82864.257661538504</v>
      </c>
      <c r="J5" s="21">
        <f>VLOOKUP(B5,RMS!B:E,4,FALSE)</f>
        <v>63709.401341880301</v>
      </c>
      <c r="K5" s="22">
        <f t="shared" si="1"/>
        <v>-2.9461538506438956E-2</v>
      </c>
      <c r="L5" s="22">
        <f t="shared" si="2"/>
        <v>2.758119699137751E-3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176375.36079999999</v>
      </c>
      <c r="F6" s="25">
        <f>VLOOKUP(C6,RA!B10:I40,8,0)</f>
        <v>47692.515099999997</v>
      </c>
      <c r="G6" s="16">
        <f t="shared" si="0"/>
        <v>128682.84570000001</v>
      </c>
      <c r="H6" s="27">
        <f>RA!J10</f>
        <v>27.0403501280889</v>
      </c>
      <c r="I6" s="20">
        <f>VLOOKUP(B6,RMS!B:D,3,FALSE)</f>
        <v>176377.795847742</v>
      </c>
      <c r="J6" s="21">
        <f>VLOOKUP(B6,RMS!B:E,4,FALSE)</f>
        <v>128682.85178138901</v>
      </c>
      <c r="K6" s="22">
        <f>E6-I6</f>
        <v>-2.4350477420084644</v>
      </c>
      <c r="L6" s="22">
        <f t="shared" si="2"/>
        <v>-6.0813890013378114E-3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52380.486900000004</v>
      </c>
      <c r="F7" s="25">
        <f>VLOOKUP(C7,RA!B11:I41,8,0)</f>
        <v>11838.1631</v>
      </c>
      <c r="G7" s="16">
        <f t="shared" si="0"/>
        <v>40542.323800000006</v>
      </c>
      <c r="H7" s="27">
        <f>RA!J11</f>
        <v>22.600330391354198</v>
      </c>
      <c r="I7" s="20">
        <f>VLOOKUP(B7,RMS!B:D,3,FALSE)</f>
        <v>52380.529549776897</v>
      </c>
      <c r="J7" s="21">
        <f>VLOOKUP(B7,RMS!B:E,4,FALSE)</f>
        <v>40542.324029052303</v>
      </c>
      <c r="K7" s="22">
        <f t="shared" si="1"/>
        <v>-4.26497768930858E-2</v>
      </c>
      <c r="L7" s="22">
        <f t="shared" si="2"/>
        <v>-2.2905229707248509E-4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265671.22720000002</v>
      </c>
      <c r="F8" s="25">
        <f>VLOOKUP(C8,RA!B12:I42,8,0)</f>
        <v>43683.821100000001</v>
      </c>
      <c r="G8" s="16">
        <f t="shared" si="0"/>
        <v>221987.40610000002</v>
      </c>
      <c r="H8" s="27">
        <f>RA!J12</f>
        <v>16.442812253475399</v>
      </c>
      <c r="I8" s="20">
        <f>VLOOKUP(B8,RMS!B:D,3,FALSE)</f>
        <v>265671.23378717899</v>
      </c>
      <c r="J8" s="21">
        <f>VLOOKUP(B8,RMS!B:E,4,FALSE)</f>
        <v>221987.40510598299</v>
      </c>
      <c r="K8" s="22">
        <f t="shared" si="1"/>
        <v>-6.5871789702214301E-3</v>
      </c>
      <c r="L8" s="22">
        <f t="shared" si="2"/>
        <v>9.9401702755130827E-4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313436.22619999998</v>
      </c>
      <c r="F9" s="25">
        <f>VLOOKUP(C9,RA!B13:I43,8,0)</f>
        <v>85751.986000000004</v>
      </c>
      <c r="G9" s="16">
        <f t="shared" si="0"/>
        <v>227684.24019999997</v>
      </c>
      <c r="H9" s="27">
        <f>RA!J13</f>
        <v>27.358671025244799</v>
      </c>
      <c r="I9" s="20">
        <f>VLOOKUP(B9,RMS!B:D,3,FALSE)</f>
        <v>313436.58958974399</v>
      </c>
      <c r="J9" s="21">
        <f>VLOOKUP(B9,RMS!B:E,4,FALSE)</f>
        <v>227684.23780598299</v>
      </c>
      <c r="K9" s="22">
        <f t="shared" si="1"/>
        <v>-0.3633897440158762</v>
      </c>
      <c r="L9" s="22">
        <f t="shared" si="2"/>
        <v>2.3940169776324183E-3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212334.6194</v>
      </c>
      <c r="F10" s="25">
        <f>VLOOKUP(C10,RA!B14:I43,8,0)</f>
        <v>39989.927100000001</v>
      </c>
      <c r="G10" s="16">
        <f t="shared" si="0"/>
        <v>172344.6923</v>
      </c>
      <c r="H10" s="27">
        <f>RA!J14</f>
        <v>18.833446572678898</v>
      </c>
      <c r="I10" s="20">
        <f>VLOOKUP(B10,RMS!B:D,3,FALSE)</f>
        <v>212334.61517521401</v>
      </c>
      <c r="J10" s="21">
        <f>VLOOKUP(B10,RMS!B:E,4,FALSE)</f>
        <v>172344.702925641</v>
      </c>
      <c r="K10" s="22">
        <f t="shared" si="1"/>
        <v>4.224785981932655E-3</v>
      </c>
      <c r="L10" s="22">
        <f t="shared" si="2"/>
        <v>-1.0625641007209197E-2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174482.36050000001</v>
      </c>
      <c r="F11" s="25">
        <f>VLOOKUP(C11,RA!B15:I44,8,0)</f>
        <v>14403.8667</v>
      </c>
      <c r="G11" s="16">
        <f t="shared" si="0"/>
        <v>160078.4938</v>
      </c>
      <c r="H11" s="27">
        <f>RA!J15</f>
        <v>8.2551993558111008</v>
      </c>
      <c r="I11" s="20">
        <f>VLOOKUP(B11,RMS!B:D,3,FALSE)</f>
        <v>174482.586367521</v>
      </c>
      <c r="J11" s="21">
        <f>VLOOKUP(B11,RMS!B:E,4,FALSE)</f>
        <v>160078.48936410301</v>
      </c>
      <c r="K11" s="22">
        <f t="shared" si="1"/>
        <v>-0.22586752098868601</v>
      </c>
      <c r="L11" s="22">
        <f t="shared" si="2"/>
        <v>4.4358969898894429E-3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1457558.4054</v>
      </c>
      <c r="F12" s="25">
        <f>VLOOKUP(C12,RA!B16:I45,8,0)</f>
        <v>-111765.04059999999</v>
      </c>
      <c r="G12" s="16">
        <f t="shared" si="0"/>
        <v>1569323.446</v>
      </c>
      <c r="H12" s="27">
        <f>RA!J16</f>
        <v>-7.6679630940297097</v>
      </c>
      <c r="I12" s="20">
        <f>VLOOKUP(B12,RMS!B:D,3,FALSE)</f>
        <v>1457557.8653502199</v>
      </c>
      <c r="J12" s="21">
        <f>VLOOKUP(B12,RMS!B:E,4,FALSE)</f>
        <v>1569323.4458000001</v>
      </c>
      <c r="K12" s="22">
        <f t="shared" si="1"/>
        <v>0.54004978016018867</v>
      </c>
      <c r="L12" s="22">
        <f t="shared" si="2"/>
        <v>1.9999989308416843E-4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2146658.1575000002</v>
      </c>
      <c r="F13" s="25">
        <f>VLOOKUP(C13,RA!B17:I46,8,0)</f>
        <v>56261.252699999997</v>
      </c>
      <c r="G13" s="16">
        <f t="shared" si="0"/>
        <v>2090396.9048000001</v>
      </c>
      <c r="H13" s="27">
        <f>RA!J17</f>
        <v>2.6208761978908601</v>
      </c>
      <c r="I13" s="20">
        <f>VLOOKUP(B13,RMS!B:D,3,FALSE)</f>
        <v>2146658.1551136798</v>
      </c>
      <c r="J13" s="21">
        <f>VLOOKUP(B13,RMS!B:E,4,FALSE)</f>
        <v>2090396.9084692299</v>
      </c>
      <c r="K13" s="22">
        <f t="shared" si="1"/>
        <v>2.3863203823566437E-3</v>
      </c>
      <c r="L13" s="22">
        <f t="shared" si="2"/>
        <v>-3.6692298017442226E-3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3606405.9564999999</v>
      </c>
      <c r="F14" s="25">
        <f>VLOOKUP(C14,RA!B18:I47,8,0)</f>
        <v>-116332.3901</v>
      </c>
      <c r="G14" s="16">
        <f t="shared" si="0"/>
        <v>3722738.3465999998</v>
      </c>
      <c r="H14" s="27">
        <f>RA!J18</f>
        <v>-3.2257153382948598</v>
      </c>
      <c r="I14" s="20">
        <f>VLOOKUP(B14,RMS!B:D,3,FALSE)</f>
        <v>3606406.9453059798</v>
      </c>
      <c r="J14" s="21">
        <f>VLOOKUP(B14,RMS!B:E,4,FALSE)</f>
        <v>3722738.2340752101</v>
      </c>
      <c r="K14" s="22">
        <f t="shared" si="1"/>
        <v>-0.98880597995594144</v>
      </c>
      <c r="L14" s="22">
        <f t="shared" si="2"/>
        <v>0.1125247897580266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1047358.0027</v>
      </c>
      <c r="F15" s="25">
        <f>VLOOKUP(C15,RA!B19:I48,8,0)</f>
        <v>-22462.052199999998</v>
      </c>
      <c r="G15" s="16">
        <f t="shared" si="0"/>
        <v>1069820.0548999999</v>
      </c>
      <c r="H15" s="27">
        <f>RA!J19</f>
        <v>-2.14463938234059</v>
      </c>
      <c r="I15" s="20">
        <f>VLOOKUP(B15,RMS!B:D,3,FALSE)</f>
        <v>1047357.9196401699</v>
      </c>
      <c r="J15" s="21">
        <f>VLOOKUP(B15,RMS!B:E,4,FALSE)</f>
        <v>1069820.0572957301</v>
      </c>
      <c r="K15" s="22">
        <f t="shared" si="1"/>
        <v>8.3059830009005964E-2</v>
      </c>
      <c r="L15" s="22">
        <f t="shared" si="2"/>
        <v>-2.3957302328199148E-3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1659824.3197000001</v>
      </c>
      <c r="F16" s="25">
        <f>VLOOKUP(C16,RA!B20:I49,8,0)</f>
        <v>107123.5803</v>
      </c>
      <c r="G16" s="16">
        <f t="shared" si="0"/>
        <v>1552700.7394000001</v>
      </c>
      <c r="H16" s="27">
        <f>RA!J20</f>
        <v>6.4539107560107203</v>
      </c>
      <c r="I16" s="20">
        <f>VLOOKUP(B16,RMS!B:D,3,FALSE)</f>
        <v>1659824.3740575099</v>
      </c>
      <c r="J16" s="21">
        <f>VLOOKUP(B16,RMS!B:E,4,FALSE)</f>
        <v>1552700.7394000001</v>
      </c>
      <c r="K16" s="22">
        <f t="shared" si="1"/>
        <v>-5.4357509827241302E-2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525055.48759999999</v>
      </c>
      <c r="F17" s="25">
        <f>VLOOKUP(C17,RA!B21:I50,8,0)</f>
        <v>52281.8609</v>
      </c>
      <c r="G17" s="16">
        <f t="shared" si="0"/>
        <v>472773.62670000002</v>
      </c>
      <c r="H17" s="27">
        <f>RA!J21</f>
        <v>9.9573972912801203</v>
      </c>
      <c r="I17" s="20">
        <f>VLOOKUP(B17,RMS!B:D,3,FALSE)</f>
        <v>525054.523817737</v>
      </c>
      <c r="J17" s="21">
        <f>VLOOKUP(B17,RMS!B:E,4,FALSE)</f>
        <v>472773.62664499698</v>
      </c>
      <c r="K17" s="22">
        <f t="shared" si="1"/>
        <v>0.96378226298838854</v>
      </c>
      <c r="L17" s="22">
        <f t="shared" si="2"/>
        <v>5.5003038141876459E-5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1588861.6462000001</v>
      </c>
      <c r="F18" s="25">
        <f>VLOOKUP(C18,RA!B22:I51,8,0)</f>
        <v>76515.922600000005</v>
      </c>
      <c r="G18" s="16">
        <f t="shared" si="0"/>
        <v>1512345.7236000001</v>
      </c>
      <c r="H18" s="27">
        <f>RA!J22</f>
        <v>4.8157700063437998</v>
      </c>
      <c r="I18" s="20">
        <f>VLOOKUP(B18,RMS!B:D,3,FALSE)</f>
        <v>1588863.5364558499</v>
      </c>
      <c r="J18" s="21">
        <f>VLOOKUP(B18,RMS!B:E,4,FALSE)</f>
        <v>1512345.7222696799</v>
      </c>
      <c r="K18" s="22">
        <f t="shared" si="1"/>
        <v>-1.8902558498084545</v>
      </c>
      <c r="L18" s="22">
        <f t="shared" si="2"/>
        <v>1.3303202576935291E-3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3218197.4709999999</v>
      </c>
      <c r="F19" s="25">
        <f>VLOOKUP(C19,RA!B23:I52,8,0)</f>
        <v>59865.906199999998</v>
      </c>
      <c r="G19" s="16">
        <f t="shared" si="0"/>
        <v>3158331.5647999998</v>
      </c>
      <c r="H19" s="27">
        <f>RA!J23</f>
        <v>1.8602309752421</v>
      </c>
      <c r="I19" s="20">
        <f>VLOOKUP(B19,RMS!B:D,3,FALSE)</f>
        <v>3218199.0768333301</v>
      </c>
      <c r="J19" s="21">
        <f>VLOOKUP(B19,RMS!B:E,4,FALSE)</f>
        <v>3158331.58731709</v>
      </c>
      <c r="K19" s="22">
        <f t="shared" si="1"/>
        <v>-1.6058333301916718</v>
      </c>
      <c r="L19" s="22">
        <f t="shared" si="2"/>
        <v>-2.2517090197652578E-2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479259.26669999998</v>
      </c>
      <c r="F20" s="25">
        <f>VLOOKUP(C20,RA!B24:I53,8,0)</f>
        <v>61966.403899999998</v>
      </c>
      <c r="G20" s="16">
        <f t="shared" si="0"/>
        <v>417292.8628</v>
      </c>
      <c r="H20" s="27">
        <f>RA!J24</f>
        <v>12.929620396633601</v>
      </c>
      <c r="I20" s="20">
        <f>VLOOKUP(B20,RMS!B:D,3,FALSE)</f>
        <v>479259.42148692202</v>
      </c>
      <c r="J20" s="21">
        <f>VLOOKUP(B20,RMS!B:E,4,FALSE)</f>
        <v>417292.85736756102</v>
      </c>
      <c r="K20" s="22">
        <f t="shared" si="1"/>
        <v>-0.15478692203760147</v>
      </c>
      <c r="L20" s="22">
        <f t="shared" si="2"/>
        <v>5.432438978459686E-3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454971.66009999998</v>
      </c>
      <c r="F21" s="25">
        <f>VLOOKUP(C21,RA!B25:I54,8,0)</f>
        <v>40035.493000000002</v>
      </c>
      <c r="G21" s="16">
        <f t="shared" si="0"/>
        <v>414936.16709999996</v>
      </c>
      <c r="H21" s="27">
        <f>RA!J25</f>
        <v>8.7995575353419699</v>
      </c>
      <c r="I21" s="20">
        <f>VLOOKUP(B21,RMS!B:D,3,FALSE)</f>
        <v>454971.80022116302</v>
      </c>
      <c r="J21" s="21">
        <f>VLOOKUP(B21,RMS!B:E,4,FALSE)</f>
        <v>414936.16503061302</v>
      </c>
      <c r="K21" s="22">
        <f t="shared" si="1"/>
        <v>-0.14012116304365918</v>
      </c>
      <c r="L21" s="22">
        <f t="shared" si="2"/>
        <v>2.0693869446404278E-3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778969.87939999998</v>
      </c>
      <c r="F22" s="25">
        <f>VLOOKUP(C22,RA!B26:I55,8,0)</f>
        <v>162941.1165</v>
      </c>
      <c r="G22" s="16">
        <f t="shared" si="0"/>
        <v>616028.76289999997</v>
      </c>
      <c r="H22" s="27">
        <f>RA!J26</f>
        <v>20.917511807453302</v>
      </c>
      <c r="I22" s="20">
        <f>VLOOKUP(B22,RMS!B:D,3,FALSE)</f>
        <v>778969.86791018106</v>
      </c>
      <c r="J22" s="21">
        <f>VLOOKUP(B22,RMS!B:E,4,FALSE)</f>
        <v>616028.70958473301</v>
      </c>
      <c r="K22" s="22">
        <f t="shared" si="1"/>
        <v>1.1489818920381367E-2</v>
      </c>
      <c r="L22" s="22">
        <f t="shared" si="2"/>
        <v>5.3315266966819763E-2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336769.19569999998</v>
      </c>
      <c r="F23" s="25">
        <f>VLOOKUP(C23,RA!B27:I56,8,0)</f>
        <v>72701.077000000005</v>
      </c>
      <c r="G23" s="16">
        <f t="shared" si="0"/>
        <v>264068.11869999999</v>
      </c>
      <c r="H23" s="27">
        <f>RA!J27</f>
        <v>21.587804920484299</v>
      </c>
      <c r="I23" s="20">
        <f>VLOOKUP(B23,RMS!B:D,3,FALSE)</f>
        <v>336768.967363059</v>
      </c>
      <c r="J23" s="21">
        <f>VLOOKUP(B23,RMS!B:E,4,FALSE)</f>
        <v>264068.105249013</v>
      </c>
      <c r="K23" s="22">
        <f t="shared" si="1"/>
        <v>0.22833694098517299</v>
      </c>
      <c r="L23" s="22">
        <f t="shared" si="2"/>
        <v>1.3450986996758729E-2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1732564.7</v>
      </c>
      <c r="F24" s="25">
        <f>VLOOKUP(C24,RA!B28:I57,8,0)</f>
        <v>79298.713000000003</v>
      </c>
      <c r="G24" s="16">
        <f t="shared" si="0"/>
        <v>1653265.987</v>
      </c>
      <c r="H24" s="27">
        <f>RA!J28</f>
        <v>4.5769553656495496</v>
      </c>
      <c r="I24" s="20">
        <f>VLOOKUP(B24,RMS!B:D,3,FALSE)</f>
        <v>1732564.87412035</v>
      </c>
      <c r="J24" s="21">
        <f>VLOOKUP(B24,RMS!B:E,4,FALSE)</f>
        <v>1653265.98920265</v>
      </c>
      <c r="K24" s="22">
        <f t="shared" si="1"/>
        <v>-0.17412035004235804</v>
      </c>
      <c r="L24" s="22">
        <f t="shared" si="2"/>
        <v>-2.2026500664651394E-3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975169.99170000001</v>
      </c>
      <c r="F25" s="25">
        <f>VLOOKUP(C25,RA!B29:I58,8,0)</f>
        <v>142197.16399999999</v>
      </c>
      <c r="G25" s="16">
        <f t="shared" si="0"/>
        <v>832972.82770000002</v>
      </c>
      <c r="H25" s="27">
        <f>RA!J29</f>
        <v>14.581782172368699</v>
      </c>
      <c r="I25" s="20">
        <f>VLOOKUP(B25,RMS!B:D,3,FALSE)</f>
        <v>975170.05279026495</v>
      </c>
      <c r="J25" s="21">
        <f>VLOOKUP(B25,RMS!B:E,4,FALSE)</f>
        <v>832972.83008988202</v>
      </c>
      <c r="K25" s="22">
        <f t="shared" si="1"/>
        <v>-6.1090264935046434E-2</v>
      </c>
      <c r="L25" s="22">
        <f t="shared" si="2"/>
        <v>-2.3898819927126169E-3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1827903.0264000001</v>
      </c>
      <c r="F26" s="25">
        <f>VLOOKUP(C26,RA!B30:I59,8,0)</f>
        <v>203970.99</v>
      </c>
      <c r="G26" s="16">
        <f t="shared" si="0"/>
        <v>1623932.0364000001</v>
      </c>
      <c r="H26" s="27">
        <f>RA!J30</f>
        <v>11.158742397933199</v>
      </c>
      <c r="I26" s="20">
        <f>VLOOKUP(B26,RMS!B:D,3,FALSE)</f>
        <v>1827903.13261681</v>
      </c>
      <c r="J26" s="21">
        <f>VLOOKUP(B26,RMS!B:E,4,FALSE)</f>
        <v>1623932.0313291301</v>
      </c>
      <c r="K26" s="22">
        <f t="shared" si="1"/>
        <v>-0.10621680994518101</v>
      </c>
      <c r="L26" s="22">
        <f t="shared" si="2"/>
        <v>5.0708700437098742E-3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1352767.7934999999</v>
      </c>
      <c r="F27" s="25">
        <f>VLOOKUP(C27,RA!B31:I60,8,0)</f>
        <v>21263.8223</v>
      </c>
      <c r="G27" s="16">
        <f t="shared" si="0"/>
        <v>1331503.9712</v>
      </c>
      <c r="H27" s="27">
        <f>RA!J31</f>
        <v>1.57187526212347</v>
      </c>
      <c r="I27" s="20">
        <f>VLOOKUP(B27,RMS!B:D,3,FALSE)</f>
        <v>1352767.80467257</v>
      </c>
      <c r="J27" s="21">
        <f>VLOOKUP(B27,RMS!B:E,4,FALSE)</f>
        <v>1331503.90877965</v>
      </c>
      <c r="K27" s="22">
        <f t="shared" si="1"/>
        <v>-1.1172570055350661E-2</v>
      </c>
      <c r="L27" s="22">
        <f t="shared" si="2"/>
        <v>6.2420350033789873E-2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149357.19409999999</v>
      </c>
      <c r="F28" s="25">
        <f>VLOOKUP(C28,RA!B32:I61,8,0)</f>
        <v>30417.5</v>
      </c>
      <c r="G28" s="16">
        <f t="shared" si="0"/>
        <v>118939.69409999999</v>
      </c>
      <c r="H28" s="27">
        <f>RA!J32</f>
        <v>20.365607551273602</v>
      </c>
      <c r="I28" s="20">
        <f>VLOOKUP(B28,RMS!B:D,3,FALSE)</f>
        <v>149357.06040194401</v>
      </c>
      <c r="J28" s="21">
        <f>VLOOKUP(B28,RMS!B:E,4,FALSE)</f>
        <v>118939.725433342</v>
      </c>
      <c r="K28" s="22">
        <f t="shared" si="1"/>
        <v>0.13369805598631501</v>
      </c>
      <c r="L28" s="22">
        <f t="shared" si="2"/>
        <v>-3.1333342005382292E-2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331811.84340000001</v>
      </c>
      <c r="F30" s="25">
        <f>VLOOKUP(C30,RA!B34:I64,8,0)</f>
        <v>43649.894200000002</v>
      </c>
      <c r="G30" s="16">
        <f t="shared" si="0"/>
        <v>288161.94920000003</v>
      </c>
      <c r="H30" s="27">
        <f>RA!J34</f>
        <v>0</v>
      </c>
      <c r="I30" s="20">
        <f>VLOOKUP(B30,RMS!B:D,3,FALSE)</f>
        <v>331811.84159999999</v>
      </c>
      <c r="J30" s="21">
        <f>VLOOKUP(B30,RMS!B:E,4,FALSE)</f>
        <v>288161.94819999998</v>
      </c>
      <c r="K30" s="22">
        <f t="shared" si="1"/>
        <v>1.8000000272877514E-3</v>
      </c>
      <c r="L30" s="22">
        <f t="shared" si="2"/>
        <v>1.0000000474974513E-3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13.1550139237736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4284245.93</v>
      </c>
      <c r="F32" s="25">
        <f>VLOOKUP(C32,RA!B34:I65,8,0)</f>
        <v>-351578.65</v>
      </c>
      <c r="G32" s="16">
        <f t="shared" si="0"/>
        <v>4635824.58</v>
      </c>
      <c r="H32" s="27">
        <f>RA!J34</f>
        <v>0</v>
      </c>
      <c r="I32" s="20">
        <f>VLOOKUP(B32,RMS!B:D,3,FALSE)</f>
        <v>4284245.93</v>
      </c>
      <c r="J32" s="21">
        <f>VLOOKUP(B32,RMS!B:E,4,FALSE)</f>
        <v>4635824.58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943714.55</v>
      </c>
      <c r="F33" s="25">
        <f>VLOOKUP(C33,RA!B34:I65,8,0)</f>
        <v>-161822.21</v>
      </c>
      <c r="G33" s="16">
        <f t="shared" si="0"/>
        <v>1105536.76</v>
      </c>
      <c r="H33" s="27">
        <f>RA!J34</f>
        <v>0</v>
      </c>
      <c r="I33" s="20">
        <f>VLOOKUP(B33,RMS!B:D,3,FALSE)</f>
        <v>943714.55</v>
      </c>
      <c r="J33" s="21">
        <f>VLOOKUP(B33,RMS!B:E,4,FALSE)</f>
        <v>1105536.76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973803.12</v>
      </c>
      <c r="F34" s="25">
        <f>VLOOKUP(C34,RA!B34:I66,8,0)</f>
        <v>-32692.12</v>
      </c>
      <c r="G34" s="16">
        <f t="shared" si="0"/>
        <v>1006495.24</v>
      </c>
      <c r="H34" s="27">
        <f>RA!J35</f>
        <v>13.1550139237736</v>
      </c>
      <c r="I34" s="20">
        <f>VLOOKUP(B34,RMS!B:D,3,FALSE)</f>
        <v>973803.12</v>
      </c>
      <c r="J34" s="21">
        <f>VLOOKUP(B34,RMS!B:E,4,FALSE)</f>
        <v>1006495.24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600893.5</v>
      </c>
      <c r="F35" s="25">
        <f>VLOOKUP(C35,RA!B34:I67,8,0)</f>
        <v>-114083.78</v>
      </c>
      <c r="G35" s="16">
        <f t="shared" si="0"/>
        <v>714977.28000000003</v>
      </c>
      <c r="H35" s="27">
        <f>RA!J34</f>
        <v>0</v>
      </c>
      <c r="I35" s="20">
        <f>VLOOKUP(B35,RMS!B:D,3,FALSE)</f>
        <v>600893.5</v>
      </c>
      <c r="J35" s="21">
        <f>VLOOKUP(B35,RMS!B:E,4,FALSE)</f>
        <v>714977.28000000003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13.1550139237736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45547.008600000001</v>
      </c>
      <c r="F37" s="25">
        <f>VLOOKUP(C37,RA!B8:I68,8,0)</f>
        <v>3352.2948999999999</v>
      </c>
      <c r="G37" s="16">
        <f t="shared" si="0"/>
        <v>42194.7137</v>
      </c>
      <c r="H37" s="27">
        <f>RA!J35</f>
        <v>13.1550139237736</v>
      </c>
      <c r="I37" s="20">
        <f>VLOOKUP(B37,RMS!B:D,3,FALSE)</f>
        <v>45547.008547008503</v>
      </c>
      <c r="J37" s="21">
        <f>VLOOKUP(B37,RMS!B:E,4,FALSE)</f>
        <v>42194.713675213701</v>
      </c>
      <c r="K37" s="22">
        <f t="shared" si="1"/>
        <v>5.2991497796028852E-5</v>
      </c>
      <c r="L37" s="22">
        <f t="shared" si="2"/>
        <v>2.4786299036350101E-5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1033055.4878</v>
      </c>
      <c r="F38" s="25">
        <f>VLOOKUP(C38,RA!B8:I69,8,0)</f>
        <v>22339.981199999998</v>
      </c>
      <c r="G38" s="16">
        <f t="shared" si="0"/>
        <v>1010715.5066</v>
      </c>
      <c r="H38" s="27">
        <f>RA!J36</f>
        <v>0</v>
      </c>
      <c r="I38" s="20">
        <f>VLOOKUP(B38,RMS!B:D,3,FALSE)</f>
        <v>1033055.4790794899</v>
      </c>
      <c r="J38" s="21">
        <f>VLOOKUP(B38,RMS!B:E,4,FALSE)</f>
        <v>1010715.51973846</v>
      </c>
      <c r="K38" s="22">
        <f t="shared" si="1"/>
        <v>8.7205100571736693E-3</v>
      </c>
      <c r="L38" s="22">
        <f t="shared" si="2"/>
        <v>-1.3138459995388985E-2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502731.67</v>
      </c>
      <c r="F39" s="25">
        <f>VLOOKUP(C39,RA!B9:I70,8,0)</f>
        <v>-120926.35</v>
      </c>
      <c r="G39" s="16">
        <f t="shared" si="0"/>
        <v>623658.02</v>
      </c>
      <c r="H39" s="27">
        <f>RA!J37</f>
        <v>-8.2063134503578805</v>
      </c>
      <c r="I39" s="20">
        <f>VLOOKUP(B39,RMS!B:D,3,FALSE)</f>
        <v>502731.67</v>
      </c>
      <c r="J39" s="21">
        <f>VLOOKUP(B39,RMS!B:E,4,FALSE)</f>
        <v>623658.02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276096.69</v>
      </c>
      <c r="F40" s="25">
        <f>VLOOKUP(C40,RA!B10:I71,8,0)</f>
        <v>23217.15</v>
      </c>
      <c r="G40" s="16">
        <f t="shared" si="0"/>
        <v>252879.54</v>
      </c>
      <c r="H40" s="27">
        <f>RA!J38</f>
        <v>-17.147368343531401</v>
      </c>
      <c r="I40" s="20">
        <f>VLOOKUP(B40,RMS!B:D,3,FALSE)</f>
        <v>276096.69</v>
      </c>
      <c r="J40" s="21">
        <f>VLOOKUP(B40,RMS!B:E,4,FALSE)</f>
        <v>252879.54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-3.3571590939244502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193797.60699999999</v>
      </c>
      <c r="F42" s="25">
        <f>VLOOKUP(C42,RA!B8:I72,8,0)</f>
        <v>18548.039400000001</v>
      </c>
      <c r="G42" s="16">
        <f t="shared" si="0"/>
        <v>175249.56759999998</v>
      </c>
      <c r="H42" s="27">
        <f>RA!J39</f>
        <v>-3.3571590939244502</v>
      </c>
      <c r="I42" s="20">
        <f>VLOOKUP(B42,RMS!B:D,3,FALSE)</f>
        <v>193797.60683760699</v>
      </c>
      <c r="J42" s="21">
        <f>VLOOKUP(B42,RMS!B:E,4,FALSE)</f>
        <v>175249.56752136801</v>
      </c>
      <c r="K42" s="22">
        <f t="shared" si="1"/>
        <v>1.6239300020970404E-4</v>
      </c>
      <c r="L42" s="22">
        <f t="shared" si="2"/>
        <v>7.8631972428411245E-5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34487651.7223</v>
      </c>
      <c r="E7" s="53">
        <v>24295714.980599999</v>
      </c>
      <c r="F7" s="54">
        <v>141.949523814542</v>
      </c>
      <c r="G7" s="53">
        <v>23568001.459100001</v>
      </c>
      <c r="H7" s="54">
        <v>46.332525403776899</v>
      </c>
      <c r="I7" s="53">
        <v>683964.24170000001</v>
      </c>
      <c r="J7" s="54">
        <v>1.9832148828438301</v>
      </c>
      <c r="K7" s="53">
        <v>598490.60990000004</v>
      </c>
      <c r="L7" s="54">
        <v>2.53942028533316</v>
      </c>
      <c r="M7" s="54">
        <v>0.14281532639965999</v>
      </c>
      <c r="N7" s="53">
        <v>704450422.24349999</v>
      </c>
      <c r="O7" s="53">
        <v>6012372729.0781002</v>
      </c>
      <c r="P7" s="53">
        <v>1191349</v>
      </c>
      <c r="Q7" s="53">
        <v>813257</v>
      </c>
      <c r="R7" s="54">
        <v>46.491084614088798</v>
      </c>
      <c r="S7" s="53">
        <v>28.948403635122901</v>
      </c>
      <c r="T7" s="53">
        <v>28.4023761160371</v>
      </c>
      <c r="U7" s="55">
        <v>1.8862094296048399</v>
      </c>
    </row>
    <row r="8" spans="1:23" ht="12" thickBot="1">
      <c r="A8" s="73">
        <v>42643</v>
      </c>
      <c r="B8" s="69" t="s">
        <v>6</v>
      </c>
      <c r="C8" s="70"/>
      <c r="D8" s="56">
        <v>686757.65209999995</v>
      </c>
      <c r="E8" s="56">
        <v>770036.31310000003</v>
      </c>
      <c r="F8" s="57">
        <v>89.185099509822095</v>
      </c>
      <c r="G8" s="56">
        <v>669856.63580000005</v>
      </c>
      <c r="H8" s="57">
        <v>2.52307962580909</v>
      </c>
      <c r="I8" s="56">
        <v>175163.5693</v>
      </c>
      <c r="J8" s="57">
        <v>25.505878058202399</v>
      </c>
      <c r="K8" s="56">
        <v>152419.193</v>
      </c>
      <c r="L8" s="57">
        <v>22.754002103445298</v>
      </c>
      <c r="M8" s="57">
        <v>0.149222521470771</v>
      </c>
      <c r="N8" s="56">
        <v>33642160.309</v>
      </c>
      <c r="O8" s="56">
        <v>223647924.09349999</v>
      </c>
      <c r="P8" s="56">
        <v>24541</v>
      </c>
      <c r="Q8" s="56">
        <v>17165</v>
      </c>
      <c r="R8" s="57">
        <v>42.971162248761999</v>
      </c>
      <c r="S8" s="56">
        <v>27.9840940507722</v>
      </c>
      <c r="T8" s="56">
        <v>28.713428727060901</v>
      </c>
      <c r="U8" s="58">
        <v>-2.6062472308928699</v>
      </c>
    </row>
    <row r="9" spans="1:23" ht="12" thickBot="1">
      <c r="A9" s="74"/>
      <c r="B9" s="69" t="s">
        <v>7</v>
      </c>
      <c r="C9" s="70"/>
      <c r="D9" s="56">
        <v>82864.228199999998</v>
      </c>
      <c r="E9" s="56">
        <v>139596.38370000001</v>
      </c>
      <c r="F9" s="57">
        <v>59.359867357366198</v>
      </c>
      <c r="G9" s="56">
        <v>86429.230200000005</v>
      </c>
      <c r="H9" s="57">
        <v>-4.1247642629125396</v>
      </c>
      <c r="I9" s="56">
        <v>19154.824100000002</v>
      </c>
      <c r="J9" s="57">
        <v>23.115914449559799</v>
      </c>
      <c r="K9" s="56">
        <v>18926.632600000001</v>
      </c>
      <c r="L9" s="57">
        <v>21.898416260567402</v>
      </c>
      <c r="M9" s="57">
        <v>1.2056634945193E-2</v>
      </c>
      <c r="N9" s="56">
        <v>3536337.1653</v>
      </c>
      <c r="O9" s="56">
        <v>31971968.213599999</v>
      </c>
      <c r="P9" s="56">
        <v>4637</v>
      </c>
      <c r="Q9" s="56">
        <v>3046</v>
      </c>
      <c r="R9" s="57">
        <v>52.232435981615303</v>
      </c>
      <c r="S9" s="56">
        <v>17.870223894759501</v>
      </c>
      <c r="T9" s="56">
        <v>16.688751247537802</v>
      </c>
      <c r="U9" s="58">
        <v>6.6114037192799602</v>
      </c>
    </row>
    <row r="10" spans="1:23" ht="12" thickBot="1">
      <c r="A10" s="74"/>
      <c r="B10" s="69" t="s">
        <v>8</v>
      </c>
      <c r="C10" s="70"/>
      <c r="D10" s="56">
        <v>176375.36079999999</v>
      </c>
      <c r="E10" s="56">
        <v>293238.76919999998</v>
      </c>
      <c r="F10" s="57">
        <v>60.147354076399502</v>
      </c>
      <c r="G10" s="56">
        <v>180981.95860000001</v>
      </c>
      <c r="H10" s="57">
        <v>-2.5453353669253298</v>
      </c>
      <c r="I10" s="56">
        <v>47692.515099999997</v>
      </c>
      <c r="J10" s="57">
        <v>27.0403501280889</v>
      </c>
      <c r="K10" s="56">
        <v>45485.070200000002</v>
      </c>
      <c r="L10" s="57">
        <v>25.132378139707001</v>
      </c>
      <c r="M10" s="57">
        <v>4.8531196946465002E-2</v>
      </c>
      <c r="N10" s="56">
        <v>5564976.6131999996</v>
      </c>
      <c r="O10" s="56">
        <v>51760416.850699998</v>
      </c>
      <c r="P10" s="56">
        <v>120507</v>
      </c>
      <c r="Q10" s="56">
        <v>82807</v>
      </c>
      <c r="R10" s="57">
        <v>45.527552018549201</v>
      </c>
      <c r="S10" s="56">
        <v>1.46361091720813</v>
      </c>
      <c r="T10" s="56">
        <v>1.0556189488811301</v>
      </c>
      <c r="U10" s="58">
        <v>27.875712290070201</v>
      </c>
    </row>
    <row r="11" spans="1:23" ht="12" thickBot="1">
      <c r="A11" s="74"/>
      <c r="B11" s="69" t="s">
        <v>9</v>
      </c>
      <c r="C11" s="70"/>
      <c r="D11" s="56">
        <v>52380.486900000004</v>
      </c>
      <c r="E11" s="56">
        <v>64618.392200000002</v>
      </c>
      <c r="F11" s="57">
        <v>81.061266176164594</v>
      </c>
      <c r="G11" s="56">
        <v>48347.237800000003</v>
      </c>
      <c r="H11" s="57">
        <v>8.3422534223868201</v>
      </c>
      <c r="I11" s="56">
        <v>11838.1631</v>
      </c>
      <c r="J11" s="57">
        <v>22.600330391354198</v>
      </c>
      <c r="K11" s="56">
        <v>11265.0137</v>
      </c>
      <c r="L11" s="57">
        <v>23.3002219208478</v>
      </c>
      <c r="M11" s="57">
        <v>5.0878713090247003E-2</v>
      </c>
      <c r="N11" s="56">
        <v>2564185.1527</v>
      </c>
      <c r="O11" s="56">
        <v>18286611.3706</v>
      </c>
      <c r="P11" s="56">
        <v>2574</v>
      </c>
      <c r="Q11" s="56">
        <v>1931</v>
      </c>
      <c r="R11" s="57">
        <v>33.298808907301897</v>
      </c>
      <c r="S11" s="56">
        <v>20.349839510489499</v>
      </c>
      <c r="T11" s="56">
        <v>20.502196582081801</v>
      </c>
      <c r="U11" s="58">
        <v>-0.748689302998085</v>
      </c>
    </row>
    <row r="12" spans="1:23" ht="12" thickBot="1">
      <c r="A12" s="74"/>
      <c r="B12" s="69" t="s">
        <v>10</v>
      </c>
      <c r="C12" s="70"/>
      <c r="D12" s="56">
        <v>265671.22720000002</v>
      </c>
      <c r="E12" s="56">
        <v>240819.0649</v>
      </c>
      <c r="F12" s="57">
        <v>110.31984835183999</v>
      </c>
      <c r="G12" s="56">
        <v>213491.0196</v>
      </c>
      <c r="H12" s="57">
        <v>24.4414063400726</v>
      </c>
      <c r="I12" s="56">
        <v>43683.821100000001</v>
      </c>
      <c r="J12" s="57">
        <v>16.442812253475399</v>
      </c>
      <c r="K12" s="56">
        <v>41808.437100000003</v>
      </c>
      <c r="L12" s="57">
        <v>19.583229860596902</v>
      </c>
      <c r="M12" s="57">
        <v>4.4856591876762997E-2</v>
      </c>
      <c r="N12" s="56">
        <v>8668374.5247000009</v>
      </c>
      <c r="O12" s="56">
        <v>64716901.3486</v>
      </c>
      <c r="P12" s="56">
        <v>2114</v>
      </c>
      <c r="Q12" s="56">
        <v>1305</v>
      </c>
      <c r="R12" s="57">
        <v>61.992337164751</v>
      </c>
      <c r="S12" s="56">
        <v>125.672292904447</v>
      </c>
      <c r="T12" s="56">
        <v>145.60792390804599</v>
      </c>
      <c r="U12" s="58">
        <v>-15.8631871376432</v>
      </c>
    </row>
    <row r="13" spans="1:23" ht="12" thickBot="1">
      <c r="A13" s="74"/>
      <c r="B13" s="69" t="s">
        <v>11</v>
      </c>
      <c r="C13" s="70"/>
      <c r="D13" s="56">
        <v>313436.22619999998</v>
      </c>
      <c r="E13" s="56">
        <v>394382.89120000001</v>
      </c>
      <c r="F13" s="57">
        <v>79.475107362365193</v>
      </c>
      <c r="G13" s="56">
        <v>252947.75820000001</v>
      </c>
      <c r="H13" s="57">
        <v>23.913423242191101</v>
      </c>
      <c r="I13" s="56">
        <v>85751.986000000004</v>
      </c>
      <c r="J13" s="57">
        <v>27.358671025244799</v>
      </c>
      <c r="K13" s="56">
        <v>79484.848499999993</v>
      </c>
      <c r="L13" s="57">
        <v>31.423424767873701</v>
      </c>
      <c r="M13" s="57">
        <v>7.8846945276621005E-2</v>
      </c>
      <c r="N13" s="56">
        <v>12642592.3269</v>
      </c>
      <c r="O13" s="56">
        <v>93838266.091199994</v>
      </c>
      <c r="P13" s="56">
        <v>12410</v>
      </c>
      <c r="Q13" s="56">
        <v>8362</v>
      </c>
      <c r="R13" s="57">
        <v>48.409471418320997</v>
      </c>
      <c r="S13" s="56">
        <v>25.256746672038702</v>
      </c>
      <c r="T13" s="56">
        <v>25.309102834250201</v>
      </c>
      <c r="U13" s="58">
        <v>-0.207295749097652</v>
      </c>
    </row>
    <row r="14" spans="1:23" ht="12" thickBot="1">
      <c r="A14" s="74"/>
      <c r="B14" s="69" t="s">
        <v>12</v>
      </c>
      <c r="C14" s="70"/>
      <c r="D14" s="56">
        <v>212334.6194</v>
      </c>
      <c r="E14" s="56">
        <v>193257.23069999999</v>
      </c>
      <c r="F14" s="57">
        <v>109.87150060616101</v>
      </c>
      <c r="G14" s="56">
        <v>190698.18710000001</v>
      </c>
      <c r="H14" s="57">
        <v>11.345903508067501</v>
      </c>
      <c r="I14" s="56">
        <v>39989.927100000001</v>
      </c>
      <c r="J14" s="57">
        <v>18.833446572678898</v>
      </c>
      <c r="K14" s="56">
        <v>37760.148999999998</v>
      </c>
      <c r="L14" s="57">
        <v>19.801000509878499</v>
      </c>
      <c r="M14" s="57">
        <v>5.9051093786732997E-2</v>
      </c>
      <c r="N14" s="56">
        <v>3325132.8809000002</v>
      </c>
      <c r="O14" s="56">
        <v>39048346.708099999</v>
      </c>
      <c r="P14" s="56">
        <v>3049</v>
      </c>
      <c r="Q14" s="56">
        <v>2821</v>
      </c>
      <c r="R14" s="57">
        <v>8.0822403403048497</v>
      </c>
      <c r="S14" s="56">
        <v>69.640741029845898</v>
      </c>
      <c r="T14" s="56">
        <v>60.170068096419698</v>
      </c>
      <c r="U14" s="58">
        <v>13.599328199806701</v>
      </c>
    </row>
    <row r="15" spans="1:23" ht="12" thickBot="1">
      <c r="A15" s="74"/>
      <c r="B15" s="69" t="s">
        <v>13</v>
      </c>
      <c r="C15" s="70"/>
      <c r="D15" s="56">
        <v>174482.36050000001</v>
      </c>
      <c r="E15" s="56">
        <v>119017.121</v>
      </c>
      <c r="F15" s="57">
        <v>146.602740037713</v>
      </c>
      <c r="G15" s="56">
        <v>91455.267900000006</v>
      </c>
      <c r="H15" s="57">
        <v>90.784374160692806</v>
      </c>
      <c r="I15" s="56">
        <v>14403.8667</v>
      </c>
      <c r="J15" s="57">
        <v>8.2551993558111008</v>
      </c>
      <c r="K15" s="56">
        <v>14962.7958</v>
      </c>
      <c r="L15" s="57">
        <v>16.360780678441401</v>
      </c>
      <c r="M15" s="57">
        <v>-3.7354589842093999E-2</v>
      </c>
      <c r="N15" s="56">
        <v>3595223.0181</v>
      </c>
      <c r="O15" s="56">
        <v>34441009.504699998</v>
      </c>
      <c r="P15" s="56">
        <v>5595</v>
      </c>
      <c r="Q15" s="56">
        <v>3259</v>
      </c>
      <c r="R15" s="57">
        <v>71.678428965940498</v>
      </c>
      <c r="S15" s="56">
        <v>31.185408489722999</v>
      </c>
      <c r="T15" s="56">
        <v>31.9582270021479</v>
      </c>
      <c r="U15" s="58">
        <v>-2.47814138038181</v>
      </c>
    </row>
    <row r="16" spans="1:23" ht="12" thickBot="1">
      <c r="A16" s="74"/>
      <c r="B16" s="69" t="s">
        <v>14</v>
      </c>
      <c r="C16" s="70"/>
      <c r="D16" s="56">
        <v>1457558.4054</v>
      </c>
      <c r="E16" s="56">
        <v>1538395.037</v>
      </c>
      <c r="F16" s="57">
        <v>94.745391810569103</v>
      </c>
      <c r="G16" s="56">
        <v>1372139.8535</v>
      </c>
      <c r="H16" s="57">
        <v>6.2252074146901002</v>
      </c>
      <c r="I16" s="56">
        <v>-111765.04059999999</v>
      </c>
      <c r="J16" s="57">
        <v>-7.6679630940297097</v>
      </c>
      <c r="K16" s="56">
        <v>-158276.57269999999</v>
      </c>
      <c r="L16" s="57">
        <v>-11.535017534566499</v>
      </c>
      <c r="M16" s="57">
        <v>-0.29386239104481199</v>
      </c>
      <c r="N16" s="56">
        <v>41278951.053999998</v>
      </c>
      <c r="O16" s="56">
        <v>317026077.06110001</v>
      </c>
      <c r="P16" s="56">
        <v>62291</v>
      </c>
      <c r="Q16" s="56">
        <v>39334</v>
      </c>
      <c r="R16" s="57">
        <v>58.364265012457402</v>
      </c>
      <c r="S16" s="56">
        <v>23.399181348830499</v>
      </c>
      <c r="T16" s="56">
        <v>23.549190850155099</v>
      </c>
      <c r="U16" s="58">
        <v>-0.64108867352360599</v>
      </c>
    </row>
    <row r="17" spans="1:21" ht="12" thickBot="1">
      <c r="A17" s="74"/>
      <c r="B17" s="69" t="s">
        <v>15</v>
      </c>
      <c r="C17" s="70"/>
      <c r="D17" s="56">
        <v>2146658.1575000002</v>
      </c>
      <c r="E17" s="56">
        <v>2049566.1369</v>
      </c>
      <c r="F17" s="57">
        <v>104.737198710106</v>
      </c>
      <c r="G17" s="56">
        <v>984896.19810000004</v>
      </c>
      <c r="H17" s="57">
        <v>117.957807293926</v>
      </c>
      <c r="I17" s="56">
        <v>56261.252699999997</v>
      </c>
      <c r="J17" s="57">
        <v>2.6208761978908601</v>
      </c>
      <c r="K17" s="56">
        <v>-274264.68150000001</v>
      </c>
      <c r="L17" s="57">
        <v>-27.847064698705701</v>
      </c>
      <c r="M17" s="57">
        <v>-1.2051348806280799</v>
      </c>
      <c r="N17" s="56">
        <v>55611640.068400003</v>
      </c>
      <c r="O17" s="56">
        <v>328146883.62129998</v>
      </c>
      <c r="P17" s="56">
        <v>13679</v>
      </c>
      <c r="Q17" s="56">
        <v>10438</v>
      </c>
      <c r="R17" s="57">
        <v>31.050009580379399</v>
      </c>
      <c r="S17" s="56">
        <v>156.93092751663099</v>
      </c>
      <c r="T17" s="56">
        <v>245.06055706074</v>
      </c>
      <c r="U17" s="58">
        <v>-56.158228934681098</v>
      </c>
    </row>
    <row r="18" spans="1:21" ht="12" thickBot="1">
      <c r="A18" s="74"/>
      <c r="B18" s="69" t="s">
        <v>16</v>
      </c>
      <c r="C18" s="70"/>
      <c r="D18" s="56">
        <v>3606405.9564999999</v>
      </c>
      <c r="E18" s="56">
        <v>2181463.6798</v>
      </c>
      <c r="F18" s="57">
        <v>165.32046762431699</v>
      </c>
      <c r="G18" s="56">
        <v>1969076.3178000001</v>
      </c>
      <c r="H18" s="57">
        <v>83.152167536571</v>
      </c>
      <c r="I18" s="56">
        <v>-116332.3901</v>
      </c>
      <c r="J18" s="57">
        <v>-3.2257153382948598</v>
      </c>
      <c r="K18" s="56">
        <v>197761.8461</v>
      </c>
      <c r="L18" s="57">
        <v>10.0433814734492</v>
      </c>
      <c r="M18" s="57">
        <v>-1.5882448631733299</v>
      </c>
      <c r="N18" s="56">
        <v>51574340.219899997</v>
      </c>
      <c r="O18" s="56">
        <v>600080410.40339994</v>
      </c>
      <c r="P18" s="56">
        <v>106984</v>
      </c>
      <c r="Q18" s="56">
        <v>58422</v>
      </c>
      <c r="R18" s="57">
        <v>83.122796206908404</v>
      </c>
      <c r="S18" s="56">
        <v>33.7097692785837</v>
      </c>
      <c r="T18" s="56">
        <v>25.285961493957799</v>
      </c>
      <c r="U18" s="58">
        <v>24.989218155158699</v>
      </c>
    </row>
    <row r="19" spans="1:21" ht="12" thickBot="1">
      <c r="A19" s="74"/>
      <c r="B19" s="69" t="s">
        <v>17</v>
      </c>
      <c r="C19" s="70"/>
      <c r="D19" s="56">
        <v>1047358.0027</v>
      </c>
      <c r="E19" s="56">
        <v>775650.26329999999</v>
      </c>
      <c r="F19" s="57">
        <v>135.029671522836</v>
      </c>
      <c r="G19" s="56">
        <v>732937.6618</v>
      </c>
      <c r="H19" s="57">
        <v>42.898647086550902</v>
      </c>
      <c r="I19" s="56">
        <v>-22462.052199999998</v>
      </c>
      <c r="J19" s="57">
        <v>-2.14463938234059</v>
      </c>
      <c r="K19" s="56">
        <v>42395.4591</v>
      </c>
      <c r="L19" s="57">
        <v>5.7843199100837897</v>
      </c>
      <c r="M19" s="57">
        <v>-1.5298221242755701</v>
      </c>
      <c r="N19" s="56">
        <v>19860274.7577</v>
      </c>
      <c r="O19" s="56">
        <v>177994688.41670001</v>
      </c>
      <c r="P19" s="56">
        <v>16151</v>
      </c>
      <c r="Q19" s="56">
        <v>8633</v>
      </c>
      <c r="R19" s="57">
        <v>87.084443414803701</v>
      </c>
      <c r="S19" s="56">
        <v>64.847873363878406</v>
      </c>
      <c r="T19" s="56">
        <v>50.486953330244397</v>
      </c>
      <c r="U19" s="58">
        <v>22.145552797161301</v>
      </c>
    </row>
    <row r="20" spans="1:21" ht="12" thickBot="1">
      <c r="A20" s="74"/>
      <c r="B20" s="69" t="s">
        <v>18</v>
      </c>
      <c r="C20" s="70"/>
      <c r="D20" s="56">
        <v>1659824.3197000001</v>
      </c>
      <c r="E20" s="56">
        <v>1411711.1051</v>
      </c>
      <c r="F20" s="57">
        <v>117.575353321487</v>
      </c>
      <c r="G20" s="56">
        <v>1313872.6288000001</v>
      </c>
      <c r="H20" s="57">
        <v>26.330687108990801</v>
      </c>
      <c r="I20" s="56">
        <v>107123.5803</v>
      </c>
      <c r="J20" s="57">
        <v>6.4539107560107203</v>
      </c>
      <c r="K20" s="56">
        <v>73401.454500000007</v>
      </c>
      <c r="L20" s="57">
        <v>5.5866491843307404</v>
      </c>
      <c r="M20" s="57">
        <v>0.45942040290223402</v>
      </c>
      <c r="N20" s="56">
        <v>44348579.492899999</v>
      </c>
      <c r="O20" s="56">
        <v>349404674.0783</v>
      </c>
      <c r="P20" s="56">
        <v>53919</v>
      </c>
      <c r="Q20" s="56">
        <v>37778</v>
      </c>
      <c r="R20" s="57">
        <v>42.725925141616798</v>
      </c>
      <c r="S20" s="56">
        <v>30.783662896196098</v>
      </c>
      <c r="T20" s="56">
        <v>28.222994663560801</v>
      </c>
      <c r="U20" s="58">
        <v>8.3182701203233194</v>
      </c>
    </row>
    <row r="21" spans="1:21" ht="12" thickBot="1">
      <c r="A21" s="74"/>
      <c r="B21" s="69" t="s">
        <v>19</v>
      </c>
      <c r="C21" s="70"/>
      <c r="D21" s="56">
        <v>525055.48759999999</v>
      </c>
      <c r="E21" s="56">
        <v>430308.21260000003</v>
      </c>
      <c r="F21" s="57">
        <v>122.018467746065</v>
      </c>
      <c r="G21" s="56">
        <v>396286.72230000002</v>
      </c>
      <c r="H21" s="57">
        <v>32.493837934473703</v>
      </c>
      <c r="I21" s="56">
        <v>52281.8609</v>
      </c>
      <c r="J21" s="57">
        <v>9.9573972912801203</v>
      </c>
      <c r="K21" s="56">
        <v>41391.996800000001</v>
      </c>
      <c r="L21" s="57">
        <v>10.4449618094106</v>
      </c>
      <c r="M21" s="57">
        <v>0.263091054838891</v>
      </c>
      <c r="N21" s="56">
        <v>11710319.251499999</v>
      </c>
      <c r="O21" s="56">
        <v>112901689.3046</v>
      </c>
      <c r="P21" s="56">
        <v>43388</v>
      </c>
      <c r="Q21" s="56">
        <v>29302</v>
      </c>
      <c r="R21" s="57">
        <v>48.071803972425101</v>
      </c>
      <c r="S21" s="56">
        <v>12.1013987185397</v>
      </c>
      <c r="T21" s="56">
        <v>11.595639171387599</v>
      </c>
      <c r="U21" s="58">
        <v>4.1793478499078898</v>
      </c>
    </row>
    <row r="22" spans="1:21" ht="12" thickBot="1">
      <c r="A22" s="74"/>
      <c r="B22" s="69" t="s">
        <v>20</v>
      </c>
      <c r="C22" s="70"/>
      <c r="D22" s="56">
        <v>1588861.6462000001</v>
      </c>
      <c r="E22" s="56">
        <v>1741775.2398999999</v>
      </c>
      <c r="F22" s="57">
        <v>91.220819414749599</v>
      </c>
      <c r="G22" s="56">
        <v>1306250.0836</v>
      </c>
      <c r="H22" s="57">
        <v>21.635333551223798</v>
      </c>
      <c r="I22" s="56">
        <v>76515.922600000005</v>
      </c>
      <c r="J22" s="57">
        <v>4.8157700063437998</v>
      </c>
      <c r="K22" s="56">
        <v>152708.72959999999</v>
      </c>
      <c r="L22" s="57">
        <v>11.6906196996472</v>
      </c>
      <c r="M22" s="57">
        <v>-0.49894205262251101</v>
      </c>
      <c r="N22" s="56">
        <v>43663128.024599999</v>
      </c>
      <c r="O22" s="56">
        <v>402935177.57560003</v>
      </c>
      <c r="P22" s="56">
        <v>89027</v>
      </c>
      <c r="Q22" s="56">
        <v>56922</v>
      </c>
      <c r="R22" s="57">
        <v>56.401742735673402</v>
      </c>
      <c r="S22" s="56">
        <v>17.846963799746099</v>
      </c>
      <c r="T22" s="56">
        <v>17.8274545869787</v>
      </c>
      <c r="U22" s="58">
        <v>0.109313903397684</v>
      </c>
    </row>
    <row r="23" spans="1:21" ht="12" thickBot="1">
      <c r="A23" s="74"/>
      <c r="B23" s="69" t="s">
        <v>21</v>
      </c>
      <c r="C23" s="70"/>
      <c r="D23" s="56">
        <v>3218197.4709999999</v>
      </c>
      <c r="E23" s="56">
        <v>3939433.9394999999</v>
      </c>
      <c r="F23" s="57">
        <v>81.691875544141197</v>
      </c>
      <c r="G23" s="56">
        <v>3339303.4862000002</v>
      </c>
      <c r="H23" s="57">
        <v>-3.6266848970296501</v>
      </c>
      <c r="I23" s="56">
        <v>59865.906199999998</v>
      </c>
      <c r="J23" s="57">
        <v>1.8602309752421</v>
      </c>
      <c r="K23" s="56">
        <v>57468.337200000002</v>
      </c>
      <c r="L23" s="57">
        <v>1.72096778377568</v>
      </c>
      <c r="M23" s="57">
        <v>4.1719825504190997E-2</v>
      </c>
      <c r="N23" s="56">
        <v>90139136.952999994</v>
      </c>
      <c r="O23" s="56">
        <v>875172852.18190002</v>
      </c>
      <c r="P23" s="56">
        <v>86079</v>
      </c>
      <c r="Q23" s="56">
        <v>57155</v>
      </c>
      <c r="R23" s="57">
        <v>50.606246172688301</v>
      </c>
      <c r="S23" s="56">
        <v>37.386557360099403</v>
      </c>
      <c r="T23" s="56">
        <v>41.576762015571703</v>
      </c>
      <c r="U23" s="58">
        <v>-11.207784164541</v>
      </c>
    </row>
    <row r="24" spans="1:21" ht="12" thickBot="1">
      <c r="A24" s="74"/>
      <c r="B24" s="69" t="s">
        <v>22</v>
      </c>
      <c r="C24" s="70"/>
      <c r="D24" s="56">
        <v>479259.26669999998</v>
      </c>
      <c r="E24" s="56">
        <v>358640.00569999998</v>
      </c>
      <c r="F24" s="57">
        <v>133.63240549937299</v>
      </c>
      <c r="G24" s="56">
        <v>344133.07760000002</v>
      </c>
      <c r="H24" s="57">
        <v>39.2656788595785</v>
      </c>
      <c r="I24" s="56">
        <v>61966.403899999998</v>
      </c>
      <c r="J24" s="57">
        <v>12.929620396633601</v>
      </c>
      <c r="K24" s="56">
        <v>44530.612800000003</v>
      </c>
      <c r="L24" s="57">
        <v>12.939939720575101</v>
      </c>
      <c r="M24" s="57">
        <v>0.39154617472499698</v>
      </c>
      <c r="N24" s="56">
        <v>10466206.456800001</v>
      </c>
      <c r="O24" s="56">
        <v>85375317.085099995</v>
      </c>
      <c r="P24" s="56">
        <v>39100</v>
      </c>
      <c r="Q24" s="56">
        <v>27973</v>
      </c>
      <c r="R24" s="57">
        <v>39.777642726915197</v>
      </c>
      <c r="S24" s="56">
        <v>12.257270248081801</v>
      </c>
      <c r="T24" s="56">
        <v>10.8260020913023</v>
      </c>
      <c r="U24" s="58">
        <v>11.6768915738273</v>
      </c>
    </row>
    <row r="25" spans="1:21" ht="12" thickBot="1">
      <c r="A25" s="74"/>
      <c r="B25" s="69" t="s">
        <v>23</v>
      </c>
      <c r="C25" s="70"/>
      <c r="D25" s="56">
        <v>454971.66009999998</v>
      </c>
      <c r="E25" s="56">
        <v>481955.64779999998</v>
      </c>
      <c r="F25" s="57">
        <v>94.401147113188799</v>
      </c>
      <c r="G25" s="56">
        <v>350036.75109999999</v>
      </c>
      <c r="H25" s="57">
        <v>29.978254760461301</v>
      </c>
      <c r="I25" s="56">
        <v>40035.493000000002</v>
      </c>
      <c r="J25" s="57">
        <v>8.7995575353419699</v>
      </c>
      <c r="K25" s="56">
        <v>26697.745599999998</v>
      </c>
      <c r="L25" s="57">
        <v>7.62712644203833</v>
      </c>
      <c r="M25" s="57">
        <v>0.49958328316680001</v>
      </c>
      <c r="N25" s="56">
        <v>11598981.0976</v>
      </c>
      <c r="O25" s="56">
        <v>99859917.023000002</v>
      </c>
      <c r="P25" s="56">
        <v>25476</v>
      </c>
      <c r="Q25" s="56">
        <v>18151</v>
      </c>
      <c r="R25" s="57">
        <v>40.355903256018898</v>
      </c>
      <c r="S25" s="56">
        <v>17.858834200816499</v>
      </c>
      <c r="T25" s="56">
        <v>16.781743628450201</v>
      </c>
      <c r="U25" s="58">
        <v>6.0311359647260003</v>
      </c>
    </row>
    <row r="26" spans="1:21" ht="12" thickBot="1">
      <c r="A26" s="74"/>
      <c r="B26" s="69" t="s">
        <v>24</v>
      </c>
      <c r="C26" s="70"/>
      <c r="D26" s="56">
        <v>778969.87939999998</v>
      </c>
      <c r="E26" s="56">
        <v>575263.27069999999</v>
      </c>
      <c r="F26" s="57">
        <v>135.411022930792</v>
      </c>
      <c r="G26" s="56">
        <v>504916.59330000001</v>
      </c>
      <c r="H26" s="57">
        <v>54.276941922003601</v>
      </c>
      <c r="I26" s="56">
        <v>162941.1165</v>
      </c>
      <c r="J26" s="57">
        <v>20.917511807453302</v>
      </c>
      <c r="K26" s="56">
        <v>96614.085600000006</v>
      </c>
      <c r="L26" s="57">
        <v>19.134662413955599</v>
      </c>
      <c r="M26" s="57">
        <v>0.68651512342212795</v>
      </c>
      <c r="N26" s="56">
        <v>18343389.575300001</v>
      </c>
      <c r="O26" s="56">
        <v>192119054.1814</v>
      </c>
      <c r="P26" s="56">
        <v>52403</v>
      </c>
      <c r="Q26" s="56">
        <v>36540</v>
      </c>
      <c r="R26" s="57">
        <v>43.412698412698397</v>
      </c>
      <c r="S26" s="56">
        <v>14.8649863442933</v>
      </c>
      <c r="T26" s="56">
        <v>14.048999356869199</v>
      </c>
      <c r="U26" s="58">
        <v>5.4893221461810597</v>
      </c>
    </row>
    <row r="27" spans="1:21" ht="12" thickBot="1">
      <c r="A27" s="74"/>
      <c r="B27" s="69" t="s">
        <v>25</v>
      </c>
      <c r="C27" s="70"/>
      <c r="D27" s="56">
        <v>336769.19569999998</v>
      </c>
      <c r="E27" s="56">
        <v>463448.8014</v>
      </c>
      <c r="F27" s="57">
        <v>72.665889885285594</v>
      </c>
      <c r="G27" s="56">
        <v>328011.89199999999</v>
      </c>
      <c r="H27" s="57">
        <v>2.6698128676383699</v>
      </c>
      <c r="I27" s="56">
        <v>72701.077000000005</v>
      </c>
      <c r="J27" s="57">
        <v>21.587804920484299</v>
      </c>
      <c r="K27" s="56">
        <v>44942.081100000003</v>
      </c>
      <c r="L27" s="57">
        <v>13.701357236157801</v>
      </c>
      <c r="M27" s="57">
        <v>0.61766155951331803</v>
      </c>
      <c r="N27" s="56">
        <v>9737644.4450000003</v>
      </c>
      <c r="O27" s="56">
        <v>69907321.585099995</v>
      </c>
      <c r="P27" s="56">
        <v>36341</v>
      </c>
      <c r="Q27" s="56">
        <v>25333</v>
      </c>
      <c r="R27" s="57">
        <v>43.453203331622802</v>
      </c>
      <c r="S27" s="56">
        <v>9.2669215404089105</v>
      </c>
      <c r="T27" s="56">
        <v>7.6851991118304204</v>
      </c>
      <c r="U27" s="58">
        <v>17.068477613426399</v>
      </c>
    </row>
    <row r="28" spans="1:21" ht="12" thickBot="1">
      <c r="A28" s="74"/>
      <c r="B28" s="69" t="s">
        <v>26</v>
      </c>
      <c r="C28" s="70"/>
      <c r="D28" s="56">
        <v>1732564.7</v>
      </c>
      <c r="E28" s="56">
        <v>1138288.2715</v>
      </c>
      <c r="F28" s="57">
        <v>152.20790228444301</v>
      </c>
      <c r="G28" s="56">
        <v>1049992.6562000001</v>
      </c>
      <c r="H28" s="57">
        <v>65.007315981644794</v>
      </c>
      <c r="I28" s="56">
        <v>79298.713000000003</v>
      </c>
      <c r="J28" s="57">
        <v>4.5769553656495496</v>
      </c>
      <c r="K28" s="56">
        <v>47712.5769</v>
      </c>
      <c r="L28" s="57">
        <v>4.5440867246324697</v>
      </c>
      <c r="M28" s="57">
        <v>0.66200859715040905</v>
      </c>
      <c r="N28" s="56">
        <v>36799181.870800003</v>
      </c>
      <c r="O28" s="56">
        <v>289769662.88059998</v>
      </c>
      <c r="P28" s="56">
        <v>59076</v>
      </c>
      <c r="Q28" s="56">
        <v>46814</v>
      </c>
      <c r="R28" s="57">
        <v>26.193019182295899</v>
      </c>
      <c r="S28" s="56">
        <v>29.3277253029995</v>
      </c>
      <c r="T28" s="56">
        <v>28.064041921220198</v>
      </c>
      <c r="U28" s="58">
        <v>4.3088353042168297</v>
      </c>
    </row>
    <row r="29" spans="1:21" ht="12" thickBot="1">
      <c r="A29" s="74"/>
      <c r="B29" s="69" t="s">
        <v>27</v>
      </c>
      <c r="C29" s="70"/>
      <c r="D29" s="56">
        <v>975169.99170000001</v>
      </c>
      <c r="E29" s="56">
        <v>841314.34069999994</v>
      </c>
      <c r="F29" s="57">
        <v>115.910301836603</v>
      </c>
      <c r="G29" s="56">
        <v>657456.48160000006</v>
      </c>
      <c r="H29" s="57">
        <v>48.324644899203903</v>
      </c>
      <c r="I29" s="56">
        <v>142197.16399999999</v>
      </c>
      <c r="J29" s="57">
        <v>14.581782172368699</v>
      </c>
      <c r="K29" s="56">
        <v>94799.467699999994</v>
      </c>
      <c r="L29" s="57">
        <v>14.419124360793299</v>
      </c>
      <c r="M29" s="57">
        <v>0.49997850673585598</v>
      </c>
      <c r="N29" s="56">
        <v>24132887.153200001</v>
      </c>
      <c r="O29" s="56">
        <v>208623473.6451</v>
      </c>
      <c r="P29" s="56">
        <v>127422</v>
      </c>
      <c r="Q29" s="56">
        <v>104403</v>
      </c>
      <c r="R29" s="57">
        <v>22.0482170052585</v>
      </c>
      <c r="S29" s="56">
        <v>7.6530739723124697</v>
      </c>
      <c r="T29" s="56">
        <v>6.8765344626112297</v>
      </c>
      <c r="U29" s="58">
        <v>10.1467660251375</v>
      </c>
    </row>
    <row r="30" spans="1:21" ht="12" thickBot="1">
      <c r="A30" s="74"/>
      <c r="B30" s="69" t="s">
        <v>28</v>
      </c>
      <c r="C30" s="70"/>
      <c r="D30" s="56">
        <v>1827903.0264000001</v>
      </c>
      <c r="E30" s="56">
        <v>1362192.4397</v>
      </c>
      <c r="F30" s="57">
        <v>134.18831092636</v>
      </c>
      <c r="G30" s="56">
        <v>1198992.1381999999</v>
      </c>
      <c r="H30" s="57">
        <v>52.453295410606998</v>
      </c>
      <c r="I30" s="56">
        <v>203970.99</v>
      </c>
      <c r="J30" s="57">
        <v>11.158742397933199</v>
      </c>
      <c r="K30" s="56">
        <v>99753.189599999998</v>
      </c>
      <c r="L30" s="57">
        <v>8.3197534347269002</v>
      </c>
      <c r="M30" s="57">
        <v>1.0447565718740699</v>
      </c>
      <c r="N30" s="56">
        <v>43639705.004799999</v>
      </c>
      <c r="O30" s="56">
        <v>338136372.94639999</v>
      </c>
      <c r="P30" s="56">
        <v>100917</v>
      </c>
      <c r="Q30" s="56">
        <v>70732</v>
      </c>
      <c r="R30" s="57">
        <v>42.675168240683099</v>
      </c>
      <c r="S30" s="56">
        <v>18.1129346532299</v>
      </c>
      <c r="T30" s="56">
        <v>15.313595119606401</v>
      </c>
      <c r="U30" s="58">
        <v>15.454919852671701</v>
      </c>
    </row>
    <row r="31" spans="1:21" ht="12" thickBot="1">
      <c r="A31" s="74"/>
      <c r="B31" s="69" t="s">
        <v>29</v>
      </c>
      <c r="C31" s="70"/>
      <c r="D31" s="56">
        <v>1352767.7934999999</v>
      </c>
      <c r="E31" s="56">
        <v>1186796.4091</v>
      </c>
      <c r="F31" s="57">
        <v>113.984823608108</v>
      </c>
      <c r="G31" s="56">
        <v>653571.35990000004</v>
      </c>
      <c r="H31" s="57">
        <v>106.98088632693199</v>
      </c>
      <c r="I31" s="56">
        <v>21263.8223</v>
      </c>
      <c r="J31" s="57">
        <v>1.57187526212347</v>
      </c>
      <c r="K31" s="56">
        <v>33361.300900000002</v>
      </c>
      <c r="L31" s="57">
        <v>5.1044618762218201</v>
      </c>
      <c r="M31" s="57">
        <v>-0.36262010993701999</v>
      </c>
      <c r="N31" s="56">
        <v>38193233.076899998</v>
      </c>
      <c r="O31" s="56">
        <v>346769553.3186</v>
      </c>
      <c r="P31" s="56">
        <v>52949</v>
      </c>
      <c r="Q31" s="56">
        <v>27623</v>
      </c>
      <c r="R31" s="57">
        <v>91.684465843680996</v>
      </c>
      <c r="S31" s="56">
        <v>25.5485050425882</v>
      </c>
      <c r="T31" s="56">
        <v>32.096404572276697</v>
      </c>
      <c r="U31" s="58">
        <v>-25.629286405500199</v>
      </c>
    </row>
    <row r="32" spans="1:21" ht="12" thickBot="1">
      <c r="A32" s="74"/>
      <c r="B32" s="69" t="s">
        <v>30</v>
      </c>
      <c r="C32" s="70"/>
      <c r="D32" s="56">
        <v>149357.19409999999</v>
      </c>
      <c r="E32" s="56">
        <v>130835.7202</v>
      </c>
      <c r="F32" s="57">
        <v>114.15628229942701</v>
      </c>
      <c r="G32" s="56">
        <v>92223.902199999997</v>
      </c>
      <c r="H32" s="57">
        <v>61.950633769647602</v>
      </c>
      <c r="I32" s="56">
        <v>30417.5</v>
      </c>
      <c r="J32" s="57">
        <v>20.365607551273602</v>
      </c>
      <c r="K32" s="56">
        <v>22428.538799999998</v>
      </c>
      <c r="L32" s="57">
        <v>24.319659291103001</v>
      </c>
      <c r="M32" s="57">
        <v>0.35619624047911702</v>
      </c>
      <c r="N32" s="56">
        <v>3742442.8668</v>
      </c>
      <c r="O32" s="56">
        <v>34146691.594499998</v>
      </c>
      <c r="P32" s="56">
        <v>27090</v>
      </c>
      <c r="Q32" s="56">
        <v>21918</v>
      </c>
      <c r="R32" s="57">
        <v>23.5970435258692</v>
      </c>
      <c r="S32" s="56">
        <v>5.51337002953119</v>
      </c>
      <c r="T32" s="56">
        <v>5.1278153709280003</v>
      </c>
      <c r="U32" s="58">
        <v>6.9930851101603304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6">
        <v>7.0796000000000001</v>
      </c>
      <c r="H33" s="59"/>
      <c r="I33" s="59"/>
      <c r="J33" s="59"/>
      <c r="K33" s="56">
        <v>-20.587</v>
      </c>
      <c r="L33" s="57">
        <v>-290.79326515622301</v>
      </c>
      <c r="M33" s="59"/>
      <c r="N33" s="56">
        <v>19.760200000000001</v>
      </c>
      <c r="O33" s="56">
        <v>513.21709999999996</v>
      </c>
      <c r="P33" s="59"/>
      <c r="Q33" s="56">
        <v>1</v>
      </c>
      <c r="R33" s="59"/>
      <c r="S33" s="59"/>
      <c r="T33" s="56">
        <v>2.2124000000000001</v>
      </c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331811.84340000001</v>
      </c>
      <c r="E35" s="56">
        <v>320191.28049999999</v>
      </c>
      <c r="F35" s="57">
        <v>103.629256512499</v>
      </c>
      <c r="G35" s="56">
        <v>229350.59589999999</v>
      </c>
      <c r="H35" s="57">
        <v>44.674506773322101</v>
      </c>
      <c r="I35" s="56">
        <v>43649.894200000002</v>
      </c>
      <c r="J35" s="57">
        <v>13.1550139237736</v>
      </c>
      <c r="K35" s="56">
        <v>16162.855</v>
      </c>
      <c r="L35" s="57">
        <v>7.0472260761193901</v>
      </c>
      <c r="M35" s="57">
        <v>1.70063019188132</v>
      </c>
      <c r="N35" s="56">
        <v>7305400.9134999998</v>
      </c>
      <c r="O35" s="56">
        <v>56260894.450900003</v>
      </c>
      <c r="P35" s="56">
        <v>19751</v>
      </c>
      <c r="Q35" s="56">
        <v>12415</v>
      </c>
      <c r="R35" s="57">
        <v>59.089810712847402</v>
      </c>
      <c r="S35" s="56">
        <v>16.799749045617901</v>
      </c>
      <c r="T35" s="56">
        <v>15.717419597261401</v>
      </c>
      <c r="U35" s="58">
        <v>6.4425334296221699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4284245.93</v>
      </c>
      <c r="E37" s="59"/>
      <c r="F37" s="59"/>
      <c r="G37" s="56">
        <v>1682527.41</v>
      </c>
      <c r="H37" s="57">
        <v>154.63156823103401</v>
      </c>
      <c r="I37" s="56">
        <v>-351578.65</v>
      </c>
      <c r="J37" s="57">
        <v>-8.2063134503578805</v>
      </c>
      <c r="K37" s="56">
        <v>-149959.51</v>
      </c>
      <c r="L37" s="57">
        <v>-8.9127528686144899</v>
      </c>
      <c r="M37" s="57">
        <v>1.34449052280846</v>
      </c>
      <c r="N37" s="56">
        <v>13845899.15</v>
      </c>
      <c r="O37" s="56">
        <v>54225841.899999999</v>
      </c>
      <c r="P37" s="56">
        <v>178</v>
      </c>
      <c r="Q37" s="56">
        <v>81</v>
      </c>
      <c r="R37" s="57">
        <v>119.753086419753</v>
      </c>
      <c r="S37" s="56">
        <v>24068.797359550601</v>
      </c>
      <c r="T37" s="56">
        <v>43131.8733333333</v>
      </c>
      <c r="U37" s="58">
        <v>-79.202444929050401</v>
      </c>
    </row>
    <row r="38" spans="1:21" ht="12" thickBot="1">
      <c r="A38" s="74"/>
      <c r="B38" s="69" t="s">
        <v>35</v>
      </c>
      <c r="C38" s="70"/>
      <c r="D38" s="56">
        <v>943714.55</v>
      </c>
      <c r="E38" s="59"/>
      <c r="F38" s="59"/>
      <c r="G38" s="56">
        <v>899628.11</v>
      </c>
      <c r="H38" s="57">
        <v>4.9005182819376296</v>
      </c>
      <c r="I38" s="56">
        <v>-161822.21</v>
      </c>
      <c r="J38" s="57">
        <v>-17.147368343531401</v>
      </c>
      <c r="K38" s="56">
        <v>-127107.82</v>
      </c>
      <c r="L38" s="57">
        <v>-14.1289293417032</v>
      </c>
      <c r="M38" s="57">
        <v>0.273109789783193</v>
      </c>
      <c r="N38" s="56">
        <v>12441520.640000001</v>
      </c>
      <c r="O38" s="56">
        <v>108233918.81999999</v>
      </c>
      <c r="P38" s="56">
        <v>378</v>
      </c>
      <c r="Q38" s="56">
        <v>217</v>
      </c>
      <c r="R38" s="57">
        <v>74.193548387096797</v>
      </c>
      <c r="S38" s="56">
        <v>2496.5993386243399</v>
      </c>
      <c r="T38" s="56">
        <v>2556.4080645161298</v>
      </c>
      <c r="U38" s="58">
        <v>-2.3956076958966999</v>
      </c>
    </row>
    <row r="39" spans="1:21" ht="12" thickBot="1">
      <c r="A39" s="74"/>
      <c r="B39" s="69" t="s">
        <v>36</v>
      </c>
      <c r="C39" s="70"/>
      <c r="D39" s="56">
        <v>973803.12</v>
      </c>
      <c r="E39" s="59"/>
      <c r="F39" s="59"/>
      <c r="G39" s="56">
        <v>527995.85</v>
      </c>
      <c r="H39" s="57">
        <v>84.433858713093997</v>
      </c>
      <c r="I39" s="56">
        <v>-32692.12</v>
      </c>
      <c r="J39" s="57">
        <v>-3.3571590939244502</v>
      </c>
      <c r="K39" s="56">
        <v>-34901.72</v>
      </c>
      <c r="L39" s="57">
        <v>-6.6102261978006096</v>
      </c>
      <c r="M39" s="57">
        <v>-6.3309200807296004E-2</v>
      </c>
      <c r="N39" s="56">
        <v>6636239.9100000001</v>
      </c>
      <c r="O39" s="56">
        <v>98299929.930000007</v>
      </c>
      <c r="P39" s="56">
        <v>319</v>
      </c>
      <c r="Q39" s="56">
        <v>148</v>
      </c>
      <c r="R39" s="57">
        <v>115.540540540541</v>
      </c>
      <c r="S39" s="56">
        <v>3052.67435736677</v>
      </c>
      <c r="T39" s="56">
        <v>2759.6429054054101</v>
      </c>
      <c r="U39" s="58">
        <v>9.5991716657958204</v>
      </c>
    </row>
    <row r="40" spans="1:21" ht="12" thickBot="1">
      <c r="A40" s="74"/>
      <c r="B40" s="69" t="s">
        <v>37</v>
      </c>
      <c r="C40" s="70"/>
      <c r="D40" s="56">
        <v>600893.5</v>
      </c>
      <c r="E40" s="59"/>
      <c r="F40" s="59"/>
      <c r="G40" s="56">
        <v>507525.92</v>
      </c>
      <c r="H40" s="57">
        <v>18.396613122734699</v>
      </c>
      <c r="I40" s="56">
        <v>-114083.78</v>
      </c>
      <c r="J40" s="57">
        <v>-18.985690475932898</v>
      </c>
      <c r="K40" s="56">
        <v>-124395.94</v>
      </c>
      <c r="L40" s="57">
        <v>-24.510263436397501</v>
      </c>
      <c r="M40" s="57">
        <v>-8.2897882358539995E-2</v>
      </c>
      <c r="N40" s="56">
        <v>10387154.4</v>
      </c>
      <c r="O40" s="56">
        <v>78779909.099999994</v>
      </c>
      <c r="P40" s="56">
        <v>240</v>
      </c>
      <c r="Q40" s="56">
        <v>202</v>
      </c>
      <c r="R40" s="57">
        <v>18.8118811881188</v>
      </c>
      <c r="S40" s="56">
        <v>2503.7229166666698</v>
      </c>
      <c r="T40" s="56">
        <v>2312.0068811881201</v>
      </c>
      <c r="U40" s="58">
        <v>7.6572385147869797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17.91</v>
      </c>
      <c r="H41" s="59"/>
      <c r="I41" s="59"/>
      <c r="J41" s="59"/>
      <c r="K41" s="56">
        <v>17.82</v>
      </c>
      <c r="L41" s="57">
        <v>99.497487437185896</v>
      </c>
      <c r="M41" s="59"/>
      <c r="N41" s="56">
        <v>-8.0299999999999994</v>
      </c>
      <c r="O41" s="56">
        <v>1377.88</v>
      </c>
      <c r="P41" s="59"/>
      <c r="Q41" s="59"/>
      <c r="R41" s="59"/>
      <c r="S41" s="59"/>
      <c r="T41" s="59"/>
      <c r="U41" s="60"/>
    </row>
    <row r="42" spans="1:21" ht="12" thickBot="1">
      <c r="A42" s="74"/>
      <c r="B42" s="69" t="s">
        <v>32</v>
      </c>
      <c r="C42" s="70"/>
      <c r="D42" s="56">
        <v>45547.008600000001</v>
      </c>
      <c r="E42" s="59"/>
      <c r="F42" s="59"/>
      <c r="G42" s="56">
        <v>147494.45259999999</v>
      </c>
      <c r="H42" s="57">
        <v>-69.119510736093901</v>
      </c>
      <c r="I42" s="56">
        <v>3352.2948999999999</v>
      </c>
      <c r="J42" s="57">
        <v>7.360076990874</v>
      </c>
      <c r="K42" s="56">
        <v>9314.2435000000005</v>
      </c>
      <c r="L42" s="57">
        <v>6.3149788590760902</v>
      </c>
      <c r="M42" s="57">
        <v>-0.64008940715367801</v>
      </c>
      <c r="N42" s="56">
        <v>1678746.9194</v>
      </c>
      <c r="O42" s="56">
        <v>19214446.0524</v>
      </c>
      <c r="P42" s="56">
        <v>100</v>
      </c>
      <c r="Q42" s="56">
        <v>51</v>
      </c>
      <c r="R42" s="57">
        <v>96.078431372549005</v>
      </c>
      <c r="S42" s="56">
        <v>455.47008599999998</v>
      </c>
      <c r="T42" s="56">
        <v>365.42483137254902</v>
      </c>
      <c r="U42" s="58">
        <v>19.769740625172702</v>
      </c>
    </row>
    <row r="43" spans="1:21" ht="12" thickBot="1">
      <c r="A43" s="74"/>
      <c r="B43" s="69" t="s">
        <v>33</v>
      </c>
      <c r="C43" s="70"/>
      <c r="D43" s="56">
        <v>1033055.4878</v>
      </c>
      <c r="E43" s="56">
        <v>1153519.0131999999</v>
      </c>
      <c r="F43" s="57">
        <v>89.556866941809702</v>
      </c>
      <c r="G43" s="56">
        <v>513673.04599999997</v>
      </c>
      <c r="H43" s="57">
        <v>101.11148440519899</v>
      </c>
      <c r="I43" s="56">
        <v>22339.981199999998</v>
      </c>
      <c r="J43" s="57">
        <v>2.16251512758287</v>
      </c>
      <c r="K43" s="56">
        <v>12449.5831</v>
      </c>
      <c r="L43" s="57">
        <v>2.4236395498937702</v>
      </c>
      <c r="M43" s="57">
        <v>0.79443608838596402</v>
      </c>
      <c r="N43" s="56">
        <v>12906108.875</v>
      </c>
      <c r="O43" s="56">
        <v>128225819.7896</v>
      </c>
      <c r="P43" s="56">
        <v>2174</v>
      </c>
      <c r="Q43" s="56">
        <v>1647</v>
      </c>
      <c r="R43" s="57">
        <v>31.997571341833599</v>
      </c>
      <c r="S43" s="56">
        <v>475.186516927323</v>
      </c>
      <c r="T43" s="56">
        <v>324.22338063145099</v>
      </c>
      <c r="U43" s="58">
        <v>31.769238166107499</v>
      </c>
    </row>
    <row r="44" spans="1:21" ht="12" thickBot="1">
      <c r="A44" s="74"/>
      <c r="B44" s="69" t="s">
        <v>38</v>
      </c>
      <c r="C44" s="70"/>
      <c r="D44" s="56">
        <v>502731.67</v>
      </c>
      <c r="E44" s="59"/>
      <c r="F44" s="59"/>
      <c r="G44" s="56">
        <v>493686.29</v>
      </c>
      <c r="H44" s="57">
        <v>1.8322121118656201</v>
      </c>
      <c r="I44" s="56">
        <v>-120926.35</v>
      </c>
      <c r="J44" s="57">
        <v>-24.053855608499902</v>
      </c>
      <c r="K44" s="56">
        <v>-75697.33</v>
      </c>
      <c r="L44" s="57">
        <v>-15.3330832825031</v>
      </c>
      <c r="M44" s="57">
        <v>0.59749822087516202</v>
      </c>
      <c r="N44" s="56">
        <v>7085672.1399999997</v>
      </c>
      <c r="O44" s="56">
        <v>52397006.240000002</v>
      </c>
      <c r="P44" s="56">
        <v>310</v>
      </c>
      <c r="Q44" s="56">
        <v>226</v>
      </c>
      <c r="R44" s="57">
        <v>37.1681415929203</v>
      </c>
      <c r="S44" s="56">
        <v>1621.71506451613</v>
      </c>
      <c r="T44" s="56">
        <v>1410.87924778761</v>
      </c>
      <c r="U44" s="58">
        <v>13.000792885365801</v>
      </c>
    </row>
    <row r="45" spans="1:21" ht="12" thickBot="1">
      <c r="A45" s="74"/>
      <c r="B45" s="69" t="s">
        <v>39</v>
      </c>
      <c r="C45" s="70"/>
      <c r="D45" s="56">
        <v>276096.69</v>
      </c>
      <c r="E45" s="59"/>
      <c r="F45" s="59"/>
      <c r="G45" s="56">
        <v>163419.72</v>
      </c>
      <c r="H45" s="57">
        <v>68.949432785712801</v>
      </c>
      <c r="I45" s="56">
        <v>23217.15</v>
      </c>
      <c r="J45" s="57">
        <v>8.4090649547446592</v>
      </c>
      <c r="K45" s="56">
        <v>20701.39</v>
      </c>
      <c r="L45" s="57">
        <v>12.6676205295175</v>
      </c>
      <c r="M45" s="57">
        <v>0.121526139066024</v>
      </c>
      <c r="N45" s="56">
        <v>3109545.57</v>
      </c>
      <c r="O45" s="56">
        <v>23257549.93</v>
      </c>
      <c r="P45" s="56">
        <v>158</v>
      </c>
      <c r="Q45" s="56">
        <v>88</v>
      </c>
      <c r="R45" s="57">
        <v>79.545454545454604</v>
      </c>
      <c r="S45" s="56">
        <v>1747.44740506329</v>
      </c>
      <c r="T45" s="56">
        <v>1387.4855681818201</v>
      </c>
      <c r="U45" s="58">
        <v>20.599294481680602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193797.60699999999</v>
      </c>
      <c r="E47" s="62"/>
      <c r="F47" s="62"/>
      <c r="G47" s="61">
        <v>74369.975600000005</v>
      </c>
      <c r="H47" s="63">
        <v>160.58581495621701</v>
      </c>
      <c r="I47" s="61">
        <v>18548.039400000001</v>
      </c>
      <c r="J47" s="63">
        <v>9.5708299432200903</v>
      </c>
      <c r="K47" s="61">
        <v>6389.3172999999997</v>
      </c>
      <c r="L47" s="63">
        <v>8.5912591048369293</v>
      </c>
      <c r="M47" s="63">
        <v>1.9029767233504</v>
      </c>
      <c r="N47" s="61">
        <v>675093.07979999995</v>
      </c>
      <c r="O47" s="61">
        <v>6965456.2127</v>
      </c>
      <c r="P47" s="61">
        <v>22</v>
      </c>
      <c r="Q47" s="61">
        <v>14</v>
      </c>
      <c r="R47" s="63">
        <v>57.142857142857103</v>
      </c>
      <c r="S47" s="61">
        <v>8808.9821363636402</v>
      </c>
      <c r="T47" s="61">
        <v>1129.8478071428599</v>
      </c>
      <c r="U47" s="64">
        <v>87.173911927022502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K25" sqref="K25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111182.643</v>
      </c>
      <c r="D2" s="37">
        <v>686758.24287094001</v>
      </c>
      <c r="E2" s="37">
        <v>511594.10170598299</v>
      </c>
      <c r="F2" s="37">
        <v>175087.06424188</v>
      </c>
      <c r="G2" s="37">
        <v>511594.10170598299</v>
      </c>
      <c r="H2" s="37">
        <v>0.25497577758696499</v>
      </c>
    </row>
    <row r="3" spans="1:8">
      <c r="A3" s="37">
        <v>2</v>
      </c>
      <c r="B3" s="37">
        <v>13</v>
      </c>
      <c r="C3" s="37">
        <v>8270</v>
      </c>
      <c r="D3" s="37">
        <v>82864.257661538504</v>
      </c>
      <c r="E3" s="37">
        <v>63709.401341880301</v>
      </c>
      <c r="F3" s="37">
        <v>19154.856319658102</v>
      </c>
      <c r="G3" s="37">
        <v>63709.401341880301</v>
      </c>
      <c r="H3" s="37">
        <v>0.231159451133886</v>
      </c>
    </row>
    <row r="4" spans="1:8">
      <c r="A4" s="37">
        <v>3</v>
      </c>
      <c r="B4" s="37">
        <v>14</v>
      </c>
      <c r="C4" s="37">
        <v>137969</v>
      </c>
      <c r="D4" s="37">
        <v>176377.795847742</v>
      </c>
      <c r="E4" s="37">
        <v>128682.85178138901</v>
      </c>
      <c r="F4" s="37">
        <v>47667.191929601198</v>
      </c>
      <c r="G4" s="37">
        <v>128682.85178138901</v>
      </c>
      <c r="H4" s="37">
        <v>0.27029872477786399</v>
      </c>
    </row>
    <row r="5" spans="1:8">
      <c r="A5" s="37">
        <v>4</v>
      </c>
      <c r="B5" s="37">
        <v>15</v>
      </c>
      <c r="C5" s="37">
        <v>3377</v>
      </c>
      <c r="D5" s="37">
        <v>52380.529549776897</v>
      </c>
      <c r="E5" s="37">
        <v>40542.324029052303</v>
      </c>
      <c r="F5" s="37">
        <v>11838.205520724599</v>
      </c>
      <c r="G5" s="37">
        <v>40542.324029052303</v>
      </c>
      <c r="H5" s="37">
        <v>0.2260039297517</v>
      </c>
    </row>
    <row r="6" spans="1:8">
      <c r="A6" s="37">
        <v>5</v>
      </c>
      <c r="B6" s="37">
        <v>16</v>
      </c>
      <c r="C6" s="37">
        <v>4383</v>
      </c>
      <c r="D6" s="37">
        <v>265671.23378717899</v>
      </c>
      <c r="E6" s="37">
        <v>221987.40510598299</v>
      </c>
      <c r="F6" s="37">
        <v>43683.828681196603</v>
      </c>
      <c r="G6" s="37">
        <v>221987.40510598299</v>
      </c>
      <c r="H6" s="37">
        <v>0.164428146993853</v>
      </c>
    </row>
    <row r="7" spans="1:8">
      <c r="A7" s="37">
        <v>6</v>
      </c>
      <c r="B7" s="37">
        <v>17</v>
      </c>
      <c r="C7" s="37">
        <v>23363</v>
      </c>
      <c r="D7" s="37">
        <v>313436.58958974399</v>
      </c>
      <c r="E7" s="37">
        <v>227684.23780598299</v>
      </c>
      <c r="F7" s="37">
        <v>85635.881698290599</v>
      </c>
      <c r="G7" s="37">
        <v>227684.23780598299</v>
      </c>
      <c r="H7" s="37">
        <v>0.27331753171095902</v>
      </c>
    </row>
    <row r="8" spans="1:8">
      <c r="A8" s="37">
        <v>7</v>
      </c>
      <c r="B8" s="37">
        <v>18</v>
      </c>
      <c r="C8" s="37">
        <v>135601</v>
      </c>
      <c r="D8" s="37">
        <v>212334.61517521401</v>
      </c>
      <c r="E8" s="37">
        <v>172344.702925641</v>
      </c>
      <c r="F8" s="37">
        <v>39975.818232478603</v>
      </c>
      <c r="G8" s="37">
        <v>172344.702925641</v>
      </c>
      <c r="H8" s="37">
        <v>0.18828052048114399</v>
      </c>
    </row>
    <row r="9" spans="1:8">
      <c r="A9" s="37">
        <v>8</v>
      </c>
      <c r="B9" s="37">
        <v>19</v>
      </c>
      <c r="C9" s="37">
        <v>52350</v>
      </c>
      <c r="D9" s="37">
        <v>174482.586367521</v>
      </c>
      <c r="E9" s="37">
        <v>160078.48936410301</v>
      </c>
      <c r="F9" s="37">
        <v>14404.097003418799</v>
      </c>
      <c r="G9" s="37">
        <v>160078.48936410301</v>
      </c>
      <c r="H9" s="37">
        <v>8.2553206616726396E-2</v>
      </c>
    </row>
    <row r="10" spans="1:8">
      <c r="A10" s="37">
        <v>9</v>
      </c>
      <c r="B10" s="37">
        <v>21</v>
      </c>
      <c r="C10" s="37">
        <v>389484</v>
      </c>
      <c r="D10" s="37">
        <v>1457557.8653502199</v>
      </c>
      <c r="E10" s="37">
        <v>1569323.4458000001</v>
      </c>
      <c r="F10" s="37">
        <v>-111917.960753846</v>
      </c>
      <c r="G10" s="37">
        <v>1569323.4458000001</v>
      </c>
      <c r="H10" s="37">
        <v>-7.6792602952432204E-2</v>
      </c>
    </row>
    <row r="11" spans="1:8">
      <c r="A11" s="37">
        <v>10</v>
      </c>
      <c r="B11" s="37">
        <v>22</v>
      </c>
      <c r="C11" s="37">
        <v>138866.682</v>
      </c>
      <c r="D11" s="37">
        <v>2146658.1551136798</v>
      </c>
      <c r="E11" s="37">
        <v>2090396.9084692299</v>
      </c>
      <c r="F11" s="37">
        <v>56242.998781196598</v>
      </c>
      <c r="G11" s="37">
        <v>2090396.9084692299</v>
      </c>
      <c r="H11" s="37">
        <v>2.62004813155816E-2</v>
      </c>
    </row>
    <row r="12" spans="1:8">
      <c r="A12" s="37">
        <v>11</v>
      </c>
      <c r="B12" s="37">
        <v>23</v>
      </c>
      <c r="C12" s="37">
        <v>459886.85100000002</v>
      </c>
      <c r="D12" s="37">
        <v>3606406.9453059798</v>
      </c>
      <c r="E12" s="37">
        <v>3722738.2340752101</v>
      </c>
      <c r="F12" s="37">
        <v>-117009.69261538501</v>
      </c>
      <c r="G12" s="37">
        <v>3722738.2340752101</v>
      </c>
      <c r="H12" s="37">
        <v>-3.2451054279314002E-2</v>
      </c>
    </row>
    <row r="13" spans="1:8">
      <c r="A13" s="37">
        <v>12</v>
      </c>
      <c r="B13" s="37">
        <v>24</v>
      </c>
      <c r="C13" s="37">
        <v>28601</v>
      </c>
      <c r="D13" s="37">
        <v>1047357.9196401699</v>
      </c>
      <c r="E13" s="37">
        <v>1069820.0572957301</v>
      </c>
      <c r="F13" s="37">
        <v>-22474.3769717949</v>
      </c>
      <c r="G13" s="37">
        <v>1069820.0572957301</v>
      </c>
      <c r="H13" s="37">
        <v>-2.1458413773038001E-2</v>
      </c>
    </row>
    <row r="14" spans="1:8">
      <c r="A14" s="37">
        <v>13</v>
      </c>
      <c r="B14" s="37">
        <v>25</v>
      </c>
      <c r="C14" s="37">
        <v>121929</v>
      </c>
      <c r="D14" s="37">
        <v>1659824.3740575099</v>
      </c>
      <c r="E14" s="37">
        <v>1552700.7394000001</v>
      </c>
      <c r="F14" s="37">
        <v>107098.067</v>
      </c>
      <c r="G14" s="37">
        <v>1552700.7394000001</v>
      </c>
      <c r="H14" s="37">
        <v>6.45247282905866E-2</v>
      </c>
    </row>
    <row r="15" spans="1:8">
      <c r="A15" s="37">
        <v>14</v>
      </c>
      <c r="B15" s="37">
        <v>26</v>
      </c>
      <c r="C15" s="37">
        <v>109919</v>
      </c>
      <c r="D15" s="37">
        <v>525054.523817737</v>
      </c>
      <c r="E15" s="37">
        <v>472773.62664499698</v>
      </c>
      <c r="F15" s="37">
        <v>52257.539181665503</v>
      </c>
      <c r="G15" s="37">
        <v>472773.62664499698</v>
      </c>
      <c r="H15" s="37">
        <v>9.9532261288500803E-2</v>
      </c>
    </row>
    <row r="16" spans="1:8">
      <c r="A16" s="37">
        <v>15</v>
      </c>
      <c r="B16" s="37">
        <v>27</v>
      </c>
      <c r="C16" s="37">
        <v>201137.03599999999</v>
      </c>
      <c r="D16" s="37">
        <v>1588863.5364558499</v>
      </c>
      <c r="E16" s="37">
        <v>1512345.7222696799</v>
      </c>
      <c r="F16" s="37">
        <v>76476.583416935202</v>
      </c>
      <c r="G16" s="37">
        <v>1512345.7222696799</v>
      </c>
      <c r="H16" s="37">
        <v>4.8134132522696001E-2</v>
      </c>
    </row>
    <row r="17" spans="1:8">
      <c r="A17" s="37">
        <v>16</v>
      </c>
      <c r="B17" s="37">
        <v>29</v>
      </c>
      <c r="C17" s="37">
        <v>257404</v>
      </c>
      <c r="D17" s="37">
        <v>3218199.0768333301</v>
      </c>
      <c r="E17" s="37">
        <v>3158331.58731709</v>
      </c>
      <c r="F17" s="37">
        <v>58696.4895162393</v>
      </c>
      <c r="G17" s="37">
        <v>3158331.58731709</v>
      </c>
      <c r="H17" s="37">
        <v>1.8245563331861499E-2</v>
      </c>
    </row>
    <row r="18" spans="1:8">
      <c r="A18" s="37">
        <v>17</v>
      </c>
      <c r="B18" s="37">
        <v>31</v>
      </c>
      <c r="C18" s="37">
        <v>42141.595999999998</v>
      </c>
      <c r="D18" s="37">
        <v>479259.42148692202</v>
      </c>
      <c r="E18" s="37">
        <v>417292.85736756102</v>
      </c>
      <c r="F18" s="37">
        <v>61954.559594741098</v>
      </c>
      <c r="G18" s="37">
        <v>417292.85736756102</v>
      </c>
      <c r="H18" s="37">
        <v>0.12927468652296201</v>
      </c>
    </row>
    <row r="19" spans="1:8">
      <c r="A19" s="37">
        <v>18</v>
      </c>
      <c r="B19" s="37">
        <v>32</v>
      </c>
      <c r="C19" s="37">
        <v>29482.381000000001</v>
      </c>
      <c r="D19" s="37">
        <v>454971.80022116302</v>
      </c>
      <c r="E19" s="37">
        <v>414936.16503061302</v>
      </c>
      <c r="F19" s="37">
        <v>40033.680323294</v>
      </c>
      <c r="G19" s="37">
        <v>414936.16503061302</v>
      </c>
      <c r="H19" s="37">
        <v>8.7991942173998597E-2</v>
      </c>
    </row>
    <row r="20" spans="1:8">
      <c r="A20" s="37">
        <v>19</v>
      </c>
      <c r="B20" s="37">
        <v>33</v>
      </c>
      <c r="C20" s="37">
        <v>52055.616999999998</v>
      </c>
      <c r="D20" s="37">
        <v>778969.86791018106</v>
      </c>
      <c r="E20" s="37">
        <v>616028.70958473301</v>
      </c>
      <c r="F20" s="37">
        <v>162928.37301981199</v>
      </c>
      <c r="G20" s="37">
        <v>616028.70958473301</v>
      </c>
      <c r="H20" s="37">
        <v>0.20916219475794501</v>
      </c>
    </row>
    <row r="21" spans="1:8">
      <c r="A21" s="37">
        <v>20</v>
      </c>
      <c r="B21" s="37">
        <v>34</v>
      </c>
      <c r="C21" s="37">
        <v>57769.330999999998</v>
      </c>
      <c r="D21" s="37">
        <v>336768.967363059</v>
      </c>
      <c r="E21" s="37">
        <v>264068.105249013</v>
      </c>
      <c r="F21" s="37">
        <v>72672.700917464201</v>
      </c>
      <c r="G21" s="37">
        <v>264068.105249013</v>
      </c>
      <c r="H21" s="37">
        <v>0.21581198235160201</v>
      </c>
    </row>
    <row r="22" spans="1:8">
      <c r="A22" s="37">
        <v>21</v>
      </c>
      <c r="B22" s="37">
        <v>35</v>
      </c>
      <c r="C22" s="37">
        <v>62594.781000000003</v>
      </c>
      <c r="D22" s="37">
        <v>1732564.87412035</v>
      </c>
      <c r="E22" s="37">
        <v>1653265.98920265</v>
      </c>
      <c r="F22" s="37">
        <v>79286.717417699096</v>
      </c>
      <c r="G22" s="37">
        <v>1653265.98920265</v>
      </c>
      <c r="H22" s="37">
        <v>4.5762946844117497E-2</v>
      </c>
    </row>
    <row r="23" spans="1:8">
      <c r="A23" s="37">
        <v>22</v>
      </c>
      <c r="B23" s="37">
        <v>36</v>
      </c>
      <c r="C23" s="37">
        <v>189932.59899999999</v>
      </c>
      <c r="D23" s="37">
        <v>975170.05279026495</v>
      </c>
      <c r="E23" s="37">
        <v>832972.83008988202</v>
      </c>
      <c r="F23" s="37">
        <v>142184.787900383</v>
      </c>
      <c r="G23" s="37">
        <v>832972.83008988202</v>
      </c>
      <c r="H23" s="37">
        <v>0.14580698061244399</v>
      </c>
    </row>
    <row r="24" spans="1:8">
      <c r="A24" s="37">
        <v>23</v>
      </c>
      <c r="B24" s="37">
        <v>37</v>
      </c>
      <c r="C24" s="37">
        <v>200773.92600000001</v>
      </c>
      <c r="D24" s="37">
        <v>1827903.13261681</v>
      </c>
      <c r="E24" s="37">
        <v>1623932.0313291301</v>
      </c>
      <c r="F24" s="37">
        <v>203936.79111069601</v>
      </c>
      <c r="G24" s="37">
        <v>1623932.0313291301</v>
      </c>
      <c r="H24" s="37">
        <v>0.111570802350293</v>
      </c>
    </row>
    <row r="25" spans="1:8">
      <c r="A25" s="37">
        <v>24</v>
      </c>
      <c r="B25" s="37">
        <v>38</v>
      </c>
      <c r="C25" s="37">
        <v>271385.63799999998</v>
      </c>
      <c r="D25" s="37">
        <v>1352767.80467257</v>
      </c>
      <c r="E25" s="37">
        <v>1331503.90877965</v>
      </c>
      <c r="F25" s="37">
        <v>21257.814320353998</v>
      </c>
      <c r="G25" s="37">
        <v>1331503.90877965</v>
      </c>
      <c r="H25" s="37">
        <v>1.5714381888067799E-2</v>
      </c>
    </row>
    <row r="26" spans="1:8">
      <c r="A26" s="37">
        <v>25</v>
      </c>
      <c r="B26" s="37">
        <v>39</v>
      </c>
      <c r="C26" s="37">
        <v>86249.482000000004</v>
      </c>
      <c r="D26" s="37">
        <v>149357.06040194401</v>
      </c>
      <c r="E26" s="37">
        <v>118939.725433342</v>
      </c>
      <c r="F26" s="37">
        <v>30392.2751395417</v>
      </c>
      <c r="G26" s="37">
        <v>118939.725433342</v>
      </c>
      <c r="H26" s="37">
        <v>0.203521515970773</v>
      </c>
    </row>
    <row r="27" spans="1:8">
      <c r="A27" s="37">
        <v>26</v>
      </c>
      <c r="B27" s="37">
        <v>42</v>
      </c>
      <c r="C27" s="37">
        <v>16108.501</v>
      </c>
      <c r="D27" s="37">
        <v>331811.84159999999</v>
      </c>
      <c r="E27" s="37">
        <v>288161.94819999998</v>
      </c>
      <c r="F27" s="37">
        <v>43648.527300000002</v>
      </c>
      <c r="G27" s="37">
        <v>288161.94819999998</v>
      </c>
      <c r="H27" s="37">
        <v>0.13154656203734</v>
      </c>
    </row>
    <row r="28" spans="1:8">
      <c r="A28" s="37">
        <v>27</v>
      </c>
      <c r="B28" s="37">
        <v>75</v>
      </c>
      <c r="C28" s="37">
        <v>100</v>
      </c>
      <c r="D28" s="37">
        <v>45547.008547008503</v>
      </c>
      <c r="E28" s="37">
        <v>42194.713675213701</v>
      </c>
      <c r="F28" s="37">
        <v>3352.2948717948698</v>
      </c>
      <c r="G28" s="37">
        <v>42194.713675213701</v>
      </c>
      <c r="H28" s="37">
        <v>7.3600769375117295E-2</v>
      </c>
    </row>
    <row r="29" spans="1:8">
      <c r="A29" s="37">
        <v>28</v>
      </c>
      <c r="B29" s="37">
        <v>76</v>
      </c>
      <c r="C29" s="37">
        <v>2785</v>
      </c>
      <c r="D29" s="37">
        <v>1033055.4790794899</v>
      </c>
      <c r="E29" s="37">
        <v>1010715.51973846</v>
      </c>
      <c r="F29" s="37">
        <v>22169.019170085499</v>
      </c>
      <c r="G29" s="37">
        <v>1010715.51973846</v>
      </c>
      <c r="H29" s="37">
        <v>2.1463211360982899E-2</v>
      </c>
    </row>
    <row r="30" spans="1:8">
      <c r="A30" s="37">
        <v>29</v>
      </c>
      <c r="B30" s="37">
        <v>99</v>
      </c>
      <c r="C30" s="37">
        <v>23</v>
      </c>
      <c r="D30" s="37">
        <v>193797.60683760699</v>
      </c>
      <c r="E30" s="37">
        <v>175249.56752136801</v>
      </c>
      <c r="F30" s="37">
        <v>18548.039316239301</v>
      </c>
      <c r="G30" s="37">
        <v>175249.56752136801</v>
      </c>
      <c r="H30" s="37">
        <v>9.5708299080192905E-2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1242</v>
      </c>
      <c r="D34" s="34">
        <v>4284245.93</v>
      </c>
      <c r="E34" s="34">
        <v>4635824.58</v>
      </c>
      <c r="F34" s="30"/>
      <c r="G34" s="30"/>
      <c r="H34" s="30"/>
    </row>
    <row r="35" spans="1:8">
      <c r="A35" s="30"/>
      <c r="B35" s="33">
        <v>71</v>
      </c>
      <c r="C35" s="34">
        <v>358</v>
      </c>
      <c r="D35" s="34">
        <v>943714.55</v>
      </c>
      <c r="E35" s="34">
        <v>1105536.76</v>
      </c>
      <c r="F35" s="30"/>
      <c r="G35" s="30"/>
      <c r="H35" s="30"/>
    </row>
    <row r="36" spans="1:8">
      <c r="A36" s="30"/>
      <c r="B36" s="33">
        <v>72</v>
      </c>
      <c r="C36" s="34">
        <v>295</v>
      </c>
      <c r="D36" s="34">
        <v>973803.12</v>
      </c>
      <c r="E36" s="34">
        <v>1006495.24</v>
      </c>
      <c r="F36" s="30"/>
      <c r="G36" s="30"/>
      <c r="H36" s="30"/>
    </row>
    <row r="37" spans="1:8">
      <c r="A37" s="30"/>
      <c r="B37" s="33">
        <v>73</v>
      </c>
      <c r="C37" s="34">
        <v>235</v>
      </c>
      <c r="D37" s="34">
        <v>600893.5</v>
      </c>
      <c r="E37" s="34">
        <v>714977.28000000003</v>
      </c>
      <c r="F37" s="30"/>
      <c r="G37" s="30"/>
      <c r="H37" s="30"/>
    </row>
    <row r="38" spans="1:8">
      <c r="A38" s="30"/>
      <c r="B38" s="33">
        <v>77</v>
      </c>
      <c r="C38" s="34">
        <v>296</v>
      </c>
      <c r="D38" s="34">
        <v>502731.67</v>
      </c>
      <c r="E38" s="34">
        <v>623658.02</v>
      </c>
      <c r="F38" s="30"/>
      <c r="G38" s="30"/>
      <c r="H38" s="30"/>
    </row>
    <row r="39" spans="1:8">
      <c r="A39" s="30"/>
      <c r="B39" s="33">
        <v>78</v>
      </c>
      <c r="C39" s="34">
        <v>188</v>
      </c>
      <c r="D39" s="34">
        <v>276096.69</v>
      </c>
      <c r="E39" s="34">
        <v>252879.54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2016-10-08T00:01:47Z</dcterms:modified>
</cp:coreProperties>
</file>