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<sst xmlns="http://schemas.openxmlformats.org/spreadsheetml/2006/main" count="121" uniqueCount="80">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</sst>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0" fontId="45" fillId="34" borderId="10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43179003.355900005</v>
      </c>
      <c r="F3" s="25">
        <f>RA!I7</f>
        <v>-356655.9914</v>
      </c>
      <c r="G3" s="16">
        <f>SUM(G4:G42)</f>
        <v>43535659.3473</v>
      </c>
      <c r="H3" s="27">
        <f>RA!J7</f>
        <v>-0.82599403339694399</v>
      </c>
      <c r="I3" s="20">
        <f>SUM(I4:I42)</f>
        <v>43179012.515156284</v>
      </c>
      <c r="J3" s="21">
        <f>SUM(J4:J42)</f>
        <v>43535658.822218783</v>
      </c>
      <c r="K3" s="22">
        <f>E3-I3</f>
        <v>-9.1592562794685364</v>
      </c>
      <c r="L3" s="22">
        <f>G3-J3</f>
        <v>0.52508121728897095</v>
      </c>
    </row>
    <row r="4" spans="1:13">
      <c r="A4" s="68">
        <f>RA!A8</f>
        <v>42645</v>
      </c>
      <c r="B4" s="12">
        <v>12</v>
      </c>
      <c r="C4" s="66" t="s">
        <v>6</v>
      </c>
      <c r="D4" s="66"/>
      <c r="E4" s="15">
        <f>VLOOKUP(C4,RA!B8:D35,3,0)</f>
        <v>1016448.2966</v>
      </c>
      <c r="F4" s="25">
        <f>VLOOKUP(C4,RA!B8:I38,8,0)</f>
        <v>182188.25930000001</v>
      </c>
      <c r="G4" s="16">
        <f t="shared" ref="G4:G42" si="0">E4-F4</f>
        <v>834260.03729999997</v>
      </c>
      <c r="H4" s="27">
        <f>RA!J8</f>
        <v>17.924006553940401</v>
      </c>
      <c r="I4" s="20">
        <f>VLOOKUP(B4,RMS!B:D,3,FALSE)</f>
        <v>1016449.01105043</v>
      </c>
      <c r="J4" s="21">
        <f>VLOOKUP(B4,RMS!B:E,4,FALSE)</f>
        <v>834260.04559145297</v>
      </c>
      <c r="K4" s="22">
        <f t="shared" ref="K4:K42" si="1">E4-I4</f>
        <v>-0.71445043000858277</v>
      </c>
      <c r="L4" s="22">
        <f t="shared" ref="L4:L42" si="2">G4-J4</f>
        <v>-8.2914530066773295E-3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151040.84229999999</v>
      </c>
      <c r="F5" s="25">
        <f>VLOOKUP(C5,RA!B9:I39,8,0)</f>
        <v>33378.993600000002</v>
      </c>
      <c r="G5" s="16">
        <f t="shared" si="0"/>
        <v>117661.84869999999</v>
      </c>
      <c r="H5" s="27">
        <f>RA!J9</f>
        <v>22.099316378084001</v>
      </c>
      <c r="I5" s="20">
        <f>VLOOKUP(B5,RMS!B:D,3,FALSE)</f>
        <v>151040.90750598299</v>
      </c>
      <c r="J5" s="21">
        <f>VLOOKUP(B5,RMS!B:E,4,FALSE)</f>
        <v>117661.867721367</v>
      </c>
      <c r="K5" s="22">
        <f t="shared" si="1"/>
        <v>-6.5205983002670109E-2</v>
      </c>
      <c r="L5" s="22">
        <f t="shared" si="2"/>
        <v>-1.9021367013920099E-2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248547.22529999999</v>
      </c>
      <c r="F6" s="25">
        <f>VLOOKUP(C6,RA!B10:I40,8,0)</f>
        <v>48640.247300000003</v>
      </c>
      <c r="G6" s="16">
        <f t="shared" si="0"/>
        <v>199906.978</v>
      </c>
      <c r="H6" s="27">
        <f>RA!J10</f>
        <v>19.5698210838164</v>
      </c>
      <c r="I6" s="20">
        <f>VLOOKUP(B6,RMS!B:D,3,FALSE)</f>
        <v>248550.04427893501</v>
      </c>
      <c r="J6" s="21">
        <f>VLOOKUP(B6,RMS!B:E,4,FALSE)</f>
        <v>199906.97622196301</v>
      </c>
      <c r="K6" s="22">
        <f>E6-I6</f>
        <v>-2.8189789350144565</v>
      </c>
      <c r="L6" s="22">
        <f t="shared" si="2"/>
        <v>1.7780369962565601E-3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63425.8894</v>
      </c>
      <c r="F7" s="25">
        <f>VLOOKUP(C7,RA!B11:I41,8,0)</f>
        <v>14526.4328</v>
      </c>
      <c r="G7" s="16">
        <f t="shared" si="0"/>
        <v>48899.456599999998</v>
      </c>
      <c r="H7" s="27">
        <f>RA!J11</f>
        <v>22.903002129600399</v>
      </c>
      <c r="I7" s="20">
        <f>VLOOKUP(B7,RMS!B:D,3,FALSE)</f>
        <v>63425.948360419003</v>
      </c>
      <c r="J7" s="21">
        <f>VLOOKUP(B7,RMS!B:E,4,FALSE)</f>
        <v>48899.457027993303</v>
      </c>
      <c r="K7" s="22">
        <f t="shared" si="1"/>
        <v>-5.8960419002687559E-2</v>
      </c>
      <c r="L7" s="22">
        <f t="shared" si="2"/>
        <v>-4.2799330549314618E-4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449249.12800000003</v>
      </c>
      <c r="F8" s="25">
        <f>VLOOKUP(C8,RA!B12:I42,8,0)</f>
        <v>51663.472900000001</v>
      </c>
      <c r="G8" s="16">
        <f t="shared" si="0"/>
        <v>397585.65510000003</v>
      </c>
      <c r="H8" s="27">
        <f>RA!J12</f>
        <v>11.4999606409921</v>
      </c>
      <c r="I8" s="20">
        <f>VLOOKUP(B8,RMS!B:D,3,FALSE)</f>
        <v>449249.13631965802</v>
      </c>
      <c r="J8" s="21">
        <f>VLOOKUP(B8,RMS!B:E,4,FALSE)</f>
        <v>397585.64948717901</v>
      </c>
      <c r="K8" s="22">
        <f t="shared" si="1"/>
        <v>-8.3196579944342375E-3</v>
      </c>
      <c r="L8" s="22">
        <f t="shared" si="2"/>
        <v>5.6128210271708667E-3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442253.46710000001</v>
      </c>
      <c r="F9" s="25">
        <f>VLOOKUP(C9,RA!B13:I43,8,0)</f>
        <v>88219.8511</v>
      </c>
      <c r="G9" s="16">
        <f t="shared" si="0"/>
        <v>354033.61600000004</v>
      </c>
      <c r="H9" s="27">
        <f>RA!J13</f>
        <v>19.947803163305</v>
      </c>
      <c r="I9" s="20">
        <f>VLOOKUP(B9,RMS!B:D,3,FALSE)</f>
        <v>442253.869775214</v>
      </c>
      <c r="J9" s="21">
        <f>VLOOKUP(B9,RMS!B:E,4,FALSE)</f>
        <v>354033.61116581201</v>
      </c>
      <c r="K9" s="22">
        <f t="shared" si="1"/>
        <v>-0.40267521399073303</v>
      </c>
      <c r="L9" s="22">
        <f t="shared" si="2"/>
        <v>4.834188031964004E-3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219646.2334</v>
      </c>
      <c r="F10" s="25">
        <f>VLOOKUP(C10,RA!B14:I43,8,0)</f>
        <v>38932.881800000003</v>
      </c>
      <c r="G10" s="16">
        <f t="shared" si="0"/>
        <v>180713.35159999999</v>
      </c>
      <c r="H10" s="27">
        <f>RA!J14</f>
        <v>17.725267215986801</v>
      </c>
      <c r="I10" s="20">
        <f>VLOOKUP(B10,RMS!B:D,3,FALSE)</f>
        <v>219646.22922906</v>
      </c>
      <c r="J10" s="21">
        <f>VLOOKUP(B10,RMS!B:E,4,FALSE)</f>
        <v>180713.358781196</v>
      </c>
      <c r="K10" s="22">
        <f t="shared" si="1"/>
        <v>4.1709399956744164E-3</v>
      </c>
      <c r="L10" s="22">
        <f t="shared" si="2"/>
        <v>-7.1811960078775883E-3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213038.1189</v>
      </c>
      <c r="F11" s="25">
        <f>VLOOKUP(C11,RA!B15:I44,8,0)</f>
        <v>18238.8959</v>
      </c>
      <c r="G11" s="16">
        <f t="shared" si="0"/>
        <v>194799.223</v>
      </c>
      <c r="H11" s="27">
        <f>RA!J15</f>
        <v>8.5613297724250597</v>
      </c>
      <c r="I11" s="20">
        <f>VLOOKUP(B11,RMS!B:D,3,FALSE)</f>
        <v>213038.363021367</v>
      </c>
      <c r="J11" s="21">
        <f>VLOOKUP(B11,RMS!B:E,4,FALSE)</f>
        <v>194799.21777777799</v>
      </c>
      <c r="K11" s="22">
        <f t="shared" si="1"/>
        <v>-0.24412136699538678</v>
      </c>
      <c r="L11" s="22">
        <f t="shared" si="2"/>
        <v>5.2222220110706985E-3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1916752.1608</v>
      </c>
      <c r="F12" s="25">
        <f>VLOOKUP(C12,RA!B16:I45,8,0)</f>
        <v>-96641.364000000001</v>
      </c>
      <c r="G12" s="16">
        <f t="shared" si="0"/>
        <v>2013393.5248</v>
      </c>
      <c r="H12" s="27">
        <f>RA!J16</f>
        <v>-5.0419332231071801</v>
      </c>
      <c r="I12" s="20">
        <f>VLOOKUP(B12,RMS!B:D,3,FALSE)</f>
        <v>1916751.2419521399</v>
      </c>
      <c r="J12" s="21">
        <f>VLOOKUP(B12,RMS!B:E,4,FALSE)</f>
        <v>2013393.52533333</v>
      </c>
      <c r="K12" s="22">
        <f t="shared" si="1"/>
        <v>0.91884786006994545</v>
      </c>
      <c r="L12" s="22">
        <f t="shared" si="2"/>
        <v>-5.3333002142608166E-4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1392118.9456</v>
      </c>
      <c r="F13" s="25">
        <f>VLOOKUP(C13,RA!B17:I46,8,0)</f>
        <v>94878.400699999998</v>
      </c>
      <c r="G13" s="16">
        <f t="shared" si="0"/>
        <v>1297240.5449000001</v>
      </c>
      <c r="H13" s="27">
        <f>RA!J17</f>
        <v>6.8153946902222202</v>
      </c>
      <c r="I13" s="20">
        <f>VLOOKUP(B13,RMS!B:D,3,FALSE)</f>
        <v>1392118.9716641</v>
      </c>
      <c r="J13" s="21">
        <f>VLOOKUP(B13,RMS!B:E,4,FALSE)</f>
        <v>1297240.5439256399</v>
      </c>
      <c r="K13" s="22">
        <f t="shared" si="1"/>
        <v>-2.6064099976792932E-2</v>
      </c>
      <c r="L13" s="22">
        <f t="shared" si="2"/>
        <v>9.7436015494167805E-4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3615042.7393999998</v>
      </c>
      <c r="F14" s="25">
        <f>VLOOKUP(C14,RA!B18:I47,8,0)</f>
        <v>23784.231400000001</v>
      </c>
      <c r="G14" s="16">
        <f t="shared" si="0"/>
        <v>3591258.5079999999</v>
      </c>
      <c r="H14" s="27">
        <f>RA!J18</f>
        <v>0.65792393381073999</v>
      </c>
      <c r="I14" s="20">
        <f>VLOOKUP(B14,RMS!B:D,3,FALSE)</f>
        <v>3615043.8216564101</v>
      </c>
      <c r="J14" s="21">
        <f>VLOOKUP(B14,RMS!B:E,4,FALSE)</f>
        <v>3591258.4822170902</v>
      </c>
      <c r="K14" s="22">
        <f t="shared" si="1"/>
        <v>-1.0822564102709293</v>
      </c>
      <c r="L14" s="22">
        <f t="shared" si="2"/>
        <v>2.5782909709960222E-2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1243880.7422</v>
      </c>
      <c r="F15" s="25">
        <f>VLOOKUP(C15,RA!B19:I48,8,0)</f>
        <v>-9812.4133000000002</v>
      </c>
      <c r="G15" s="16">
        <f t="shared" si="0"/>
        <v>1253693.1554999999</v>
      </c>
      <c r="H15" s="27">
        <f>RA!J19</f>
        <v>-0.78885482885161395</v>
      </c>
      <c r="I15" s="20">
        <f>VLOOKUP(B15,RMS!B:D,3,FALSE)</f>
        <v>1243880.60868291</v>
      </c>
      <c r="J15" s="21">
        <f>VLOOKUP(B15,RMS!B:E,4,FALSE)</f>
        <v>1253693.1533222201</v>
      </c>
      <c r="K15" s="22">
        <f t="shared" si="1"/>
        <v>0.13351708999834955</v>
      </c>
      <c r="L15" s="22">
        <f t="shared" si="2"/>
        <v>2.177779795601964E-3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2240969.9556</v>
      </c>
      <c r="F16" s="25">
        <f>VLOOKUP(C16,RA!B20:I49,8,0)</f>
        <v>129334.1547</v>
      </c>
      <c r="G16" s="16">
        <f t="shared" si="0"/>
        <v>2111635.8009000001</v>
      </c>
      <c r="H16" s="27">
        <f>RA!J20</f>
        <v>5.7713471069437796</v>
      </c>
      <c r="I16" s="20">
        <f>VLOOKUP(B16,RMS!B:D,3,FALSE)</f>
        <v>2240970.1289717001</v>
      </c>
      <c r="J16" s="21">
        <f>VLOOKUP(B16,RMS!B:E,4,FALSE)</f>
        <v>2111635.8009000001</v>
      </c>
      <c r="K16" s="22">
        <f t="shared" si="1"/>
        <v>-0.17337170010432601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569373.71400000004</v>
      </c>
      <c r="F17" s="25">
        <f>VLOOKUP(C17,RA!B21:I50,8,0)</f>
        <v>39541.286099999998</v>
      </c>
      <c r="G17" s="16">
        <f t="shared" si="0"/>
        <v>529832.42790000001</v>
      </c>
      <c r="H17" s="27">
        <f>RA!J21</f>
        <v>6.9446982057201199</v>
      </c>
      <c r="I17" s="20">
        <f>VLOOKUP(B17,RMS!B:D,3,FALSE)</f>
        <v>569373.19073669205</v>
      </c>
      <c r="J17" s="21">
        <f>VLOOKUP(B17,RMS!B:E,4,FALSE)</f>
        <v>529832.42750317696</v>
      </c>
      <c r="K17" s="22">
        <f t="shared" si="1"/>
        <v>0.523263307986781</v>
      </c>
      <c r="L17" s="22">
        <f t="shared" si="2"/>
        <v>3.9682304486632347E-4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1963151.2180999999</v>
      </c>
      <c r="F18" s="25">
        <f>VLOOKUP(C18,RA!B22:I51,8,0)</f>
        <v>109319.46739999999</v>
      </c>
      <c r="G18" s="16">
        <f t="shared" si="0"/>
        <v>1853831.7507</v>
      </c>
      <c r="H18" s="27">
        <f>RA!J22</f>
        <v>5.5685708972436103</v>
      </c>
      <c r="I18" s="20">
        <f>VLOOKUP(B18,RMS!B:D,3,FALSE)</f>
        <v>1963153.62788614</v>
      </c>
      <c r="J18" s="21">
        <f>VLOOKUP(B18,RMS!B:E,4,FALSE)</f>
        <v>1853831.7489379901</v>
      </c>
      <c r="K18" s="22">
        <f t="shared" si="1"/>
        <v>-2.4097861400805414</v>
      </c>
      <c r="L18" s="22">
        <f t="shared" si="2"/>
        <v>1.7620099242776632E-3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7287382.9000000004</v>
      </c>
      <c r="F19" s="25">
        <f>VLOOKUP(C19,RA!B23:I52,8,0)</f>
        <v>-767353.74800000002</v>
      </c>
      <c r="G19" s="16">
        <f t="shared" si="0"/>
        <v>8054736.648</v>
      </c>
      <c r="H19" s="27">
        <f>RA!J23</f>
        <v>-10.529894730795601</v>
      </c>
      <c r="I19" s="20">
        <f>VLOOKUP(B19,RMS!B:D,3,FALSE)</f>
        <v>7287384.4483769201</v>
      </c>
      <c r="J19" s="21">
        <f>VLOOKUP(B19,RMS!B:E,4,FALSE)</f>
        <v>8054736.62575641</v>
      </c>
      <c r="K19" s="22">
        <f t="shared" si="1"/>
        <v>-1.5483769197016954</v>
      </c>
      <c r="L19" s="22">
        <f t="shared" si="2"/>
        <v>2.2243590094149113E-2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526197.36670000001</v>
      </c>
      <c r="F20" s="25">
        <f>VLOOKUP(C20,RA!B24:I53,8,0)</f>
        <v>66189.468399999998</v>
      </c>
      <c r="G20" s="16">
        <f t="shared" si="0"/>
        <v>460007.8983</v>
      </c>
      <c r="H20" s="27">
        <f>RA!J24</f>
        <v>12.5788292737194</v>
      </c>
      <c r="I20" s="20">
        <f>VLOOKUP(B20,RMS!B:D,3,FALSE)</f>
        <v>526197.57206134906</v>
      </c>
      <c r="J20" s="21">
        <f>VLOOKUP(B20,RMS!B:E,4,FALSE)</f>
        <v>460007.90337069897</v>
      </c>
      <c r="K20" s="22">
        <f t="shared" si="1"/>
        <v>-0.20536134904250503</v>
      </c>
      <c r="L20" s="22">
        <f t="shared" si="2"/>
        <v>-5.0706989713944495E-3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697203.20589999994</v>
      </c>
      <c r="F21" s="25">
        <f>VLOOKUP(C21,RA!B25:I54,8,0)</f>
        <v>30516.0798</v>
      </c>
      <c r="G21" s="16">
        <f t="shared" si="0"/>
        <v>666687.12609999999</v>
      </c>
      <c r="H21" s="27">
        <f>RA!J25</f>
        <v>4.3769276362703602</v>
      </c>
      <c r="I21" s="20">
        <f>VLOOKUP(B21,RMS!B:D,3,FALSE)</f>
        <v>697203.34955996496</v>
      </c>
      <c r="J21" s="21">
        <f>VLOOKUP(B21,RMS!B:E,4,FALSE)</f>
        <v>666687.05683447502</v>
      </c>
      <c r="K21" s="22">
        <f t="shared" si="1"/>
        <v>-0.14365996501874179</v>
      </c>
      <c r="L21" s="22">
        <f t="shared" si="2"/>
        <v>6.9265524973161519E-2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848090.02610000002</v>
      </c>
      <c r="F22" s="25">
        <f>VLOOKUP(C22,RA!B26:I55,8,0)</f>
        <v>158282.60219999999</v>
      </c>
      <c r="G22" s="16">
        <f t="shared" si="0"/>
        <v>689807.42390000005</v>
      </c>
      <c r="H22" s="27">
        <f>RA!J26</f>
        <v>18.663419840918699</v>
      </c>
      <c r="I22" s="20">
        <f>VLOOKUP(B22,RMS!B:D,3,FALSE)</f>
        <v>848089.99150330503</v>
      </c>
      <c r="J22" s="21">
        <f>VLOOKUP(B22,RMS!B:E,4,FALSE)</f>
        <v>689807.39318736398</v>
      </c>
      <c r="K22" s="22">
        <f t="shared" si="1"/>
        <v>3.4596694982610643E-2</v>
      </c>
      <c r="L22" s="22">
        <f t="shared" si="2"/>
        <v>3.0712636071257293E-2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338330.01939999999</v>
      </c>
      <c r="F23" s="25">
        <f>VLOOKUP(C23,RA!B27:I56,8,0)</f>
        <v>79825.169800000003</v>
      </c>
      <c r="G23" s="16">
        <f t="shared" si="0"/>
        <v>258504.84959999999</v>
      </c>
      <c r="H23" s="27">
        <f>RA!J27</f>
        <v>23.5938773454284</v>
      </c>
      <c r="I23" s="20">
        <f>VLOOKUP(B23,RMS!B:D,3,FALSE)</f>
        <v>338329.78741603502</v>
      </c>
      <c r="J23" s="21">
        <f>VLOOKUP(B23,RMS!B:E,4,FALSE)</f>
        <v>258504.83535292899</v>
      </c>
      <c r="K23" s="22">
        <f t="shared" si="1"/>
        <v>0.23198396497173235</v>
      </c>
      <c r="L23" s="22">
        <f t="shared" si="2"/>
        <v>1.4247070997953415E-2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1630773.9312</v>
      </c>
      <c r="F24" s="25">
        <f>VLOOKUP(C24,RA!B28:I57,8,0)</f>
        <v>71059.268400000001</v>
      </c>
      <c r="G24" s="16">
        <f t="shared" si="0"/>
        <v>1559714.6628</v>
      </c>
      <c r="H24" s="27">
        <f>RA!J28</f>
        <v>4.3573954084310902</v>
      </c>
      <c r="I24" s="20">
        <f>VLOOKUP(B24,RMS!B:D,3,FALSE)</f>
        <v>1630774.1002654899</v>
      </c>
      <c r="J24" s="21">
        <f>VLOOKUP(B24,RMS!B:E,4,FALSE)</f>
        <v>1559714.67417876</v>
      </c>
      <c r="K24" s="22">
        <f t="shared" si="1"/>
        <v>-0.16906548989936709</v>
      </c>
      <c r="L24" s="22">
        <f t="shared" si="2"/>
        <v>-1.1378759983927011E-2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907990.2622</v>
      </c>
      <c r="F25" s="25">
        <f>VLOOKUP(C25,RA!B29:I58,8,0)</f>
        <v>138659.6158</v>
      </c>
      <c r="G25" s="16">
        <f t="shared" si="0"/>
        <v>769330.64639999997</v>
      </c>
      <c r="H25" s="27">
        <f>RA!J29</f>
        <v>15.271046570922101</v>
      </c>
      <c r="I25" s="20">
        <f>VLOOKUP(B25,RMS!B:D,3,FALSE)</f>
        <v>907990.69086194702</v>
      </c>
      <c r="J25" s="21">
        <f>VLOOKUP(B25,RMS!B:E,4,FALSE)</f>
        <v>769330.64594053198</v>
      </c>
      <c r="K25" s="22">
        <f t="shared" si="1"/>
        <v>-0.42866194702219218</v>
      </c>
      <c r="L25" s="22">
        <f t="shared" si="2"/>
        <v>4.5946799218654633E-4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2079375.5571000001</v>
      </c>
      <c r="F26" s="25">
        <f>VLOOKUP(C26,RA!B30:I59,8,0)</f>
        <v>239552.85070000001</v>
      </c>
      <c r="G26" s="16">
        <f t="shared" si="0"/>
        <v>1839822.7064</v>
      </c>
      <c r="H26" s="27">
        <f>RA!J30</f>
        <v>11.520422555802901</v>
      </c>
      <c r="I26" s="20">
        <f>VLOOKUP(B26,RMS!B:D,3,FALSE)</f>
        <v>2079375.6824725701</v>
      </c>
      <c r="J26" s="21">
        <f>VLOOKUP(B26,RMS!B:E,4,FALSE)</f>
        <v>1839822.6604607401</v>
      </c>
      <c r="K26" s="22">
        <f t="shared" si="1"/>
        <v>-0.12537257000803947</v>
      </c>
      <c r="L26" s="22">
        <f t="shared" si="2"/>
        <v>4.5939259929582477E-2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4364256.7828000002</v>
      </c>
      <c r="F27" s="25">
        <f>VLOOKUP(C27,RA!B31:I60,8,0)</f>
        <v>-202537.79029999999</v>
      </c>
      <c r="G27" s="16">
        <f t="shared" si="0"/>
        <v>4566794.5731000006</v>
      </c>
      <c r="H27" s="27">
        <f>RA!J31</f>
        <v>-4.6408311971518899</v>
      </c>
      <c r="I27" s="20">
        <f>VLOOKUP(B27,RMS!B:D,3,FALSE)</f>
        <v>4364257.3296460202</v>
      </c>
      <c r="J27" s="21">
        <f>VLOOKUP(B27,RMS!B:E,4,FALSE)</f>
        <v>4566794.2074504402</v>
      </c>
      <c r="K27" s="22">
        <f t="shared" si="1"/>
        <v>-0.54684602003544569</v>
      </c>
      <c r="L27" s="22">
        <f t="shared" si="2"/>
        <v>0.36564956046640873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180973.27789999999</v>
      </c>
      <c r="F28" s="25">
        <f>VLOOKUP(C28,RA!B32:I61,8,0)</f>
        <v>35389.949399999998</v>
      </c>
      <c r="G28" s="16">
        <f t="shared" si="0"/>
        <v>145583.3285</v>
      </c>
      <c r="H28" s="27">
        <f>RA!J32</f>
        <v>19.555345303274699</v>
      </c>
      <c r="I28" s="20">
        <f>VLOOKUP(B28,RMS!B:D,3,FALSE)</f>
        <v>180973.13184446</v>
      </c>
      <c r="J28" s="21">
        <f>VLOOKUP(B28,RMS!B:E,4,FALSE)</f>
        <v>145583.35309299201</v>
      </c>
      <c r="K28" s="22">
        <f t="shared" si="1"/>
        <v>0.14605553998262621</v>
      </c>
      <c r="L28" s="22">
        <f t="shared" si="2"/>
        <v>-2.4592992005636916E-2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397710.3493</v>
      </c>
      <c r="F30" s="25">
        <f>VLOOKUP(C30,RA!B34:I64,8,0)</f>
        <v>37903.673699999999</v>
      </c>
      <c r="G30" s="16">
        <f t="shared" si="0"/>
        <v>359806.67560000002</v>
      </c>
      <c r="H30" s="27">
        <f>RA!J34</f>
        <v>0</v>
      </c>
      <c r="I30" s="20">
        <f>VLOOKUP(B30,RMS!B:D,3,FALSE)</f>
        <v>397710.3468</v>
      </c>
      <c r="J30" s="21">
        <f>VLOOKUP(B30,RMS!B:E,4,FALSE)</f>
        <v>359806.66200000001</v>
      </c>
      <c r="K30" s="22">
        <f t="shared" si="1"/>
        <v>2.5000000023283064E-3</v>
      </c>
      <c r="L30" s="22">
        <f t="shared" si="2"/>
        <v>1.3600000005681068E-2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9.5304720550303301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307337.08</v>
      </c>
      <c r="F32" s="25">
        <f>VLOOKUP(C32,RA!B34:I65,8,0)</f>
        <v>26390.43</v>
      </c>
      <c r="G32" s="16">
        <f t="shared" si="0"/>
        <v>280946.65000000002</v>
      </c>
      <c r="H32" s="27">
        <f>RA!J34</f>
        <v>0</v>
      </c>
      <c r="I32" s="20">
        <f>VLOOKUP(B32,RMS!B:D,3,FALSE)</f>
        <v>307337.08</v>
      </c>
      <c r="J32" s="21">
        <f>VLOOKUP(B32,RMS!B:E,4,FALSE)</f>
        <v>280946.65000000002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1917382.02</v>
      </c>
      <c r="F33" s="25">
        <f>VLOOKUP(C33,RA!B34:I65,8,0)</f>
        <v>-351766.56</v>
      </c>
      <c r="G33" s="16">
        <f t="shared" si="0"/>
        <v>2269148.58</v>
      </c>
      <c r="H33" s="27">
        <f>RA!J34</f>
        <v>0</v>
      </c>
      <c r="I33" s="20">
        <f>VLOOKUP(B33,RMS!B:D,3,FALSE)</f>
        <v>1917382.02</v>
      </c>
      <c r="J33" s="21">
        <f>VLOOKUP(B33,RMS!B:E,4,FALSE)</f>
        <v>2269148.58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1669058.65</v>
      </c>
      <c r="F34" s="25">
        <f>VLOOKUP(C34,RA!B34:I66,8,0)</f>
        <v>-161221.98000000001</v>
      </c>
      <c r="G34" s="16">
        <f t="shared" si="0"/>
        <v>1830280.63</v>
      </c>
      <c r="H34" s="27">
        <f>RA!J35</f>
        <v>9.5304720550303301</v>
      </c>
      <c r="I34" s="20">
        <f>VLOOKUP(B34,RMS!B:D,3,FALSE)</f>
        <v>1669058.65</v>
      </c>
      <c r="J34" s="21">
        <f>VLOOKUP(B34,RMS!B:E,4,FALSE)</f>
        <v>1830280.63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1463482.66</v>
      </c>
      <c r="F35" s="25">
        <f>VLOOKUP(C35,RA!B34:I67,8,0)</f>
        <v>-329329.99</v>
      </c>
      <c r="G35" s="16">
        <f t="shared" si="0"/>
        <v>1792812.65</v>
      </c>
      <c r="H35" s="27">
        <f>RA!J34</f>
        <v>0</v>
      </c>
      <c r="I35" s="20">
        <f>VLOOKUP(B35,RMS!B:D,3,FALSE)</f>
        <v>1463482.66</v>
      </c>
      <c r="J35" s="21">
        <f>VLOOKUP(B35,RMS!B:E,4,FALSE)</f>
        <v>1792812.65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1.84</v>
      </c>
      <c r="F36" s="25">
        <f>VLOOKUP(C36,RA!B35:I68,8,0)</f>
        <v>1.38</v>
      </c>
      <c r="G36" s="16">
        <f t="shared" si="0"/>
        <v>0.46000000000000019</v>
      </c>
      <c r="H36" s="27">
        <f>RA!J35</f>
        <v>9.5304720550303301</v>
      </c>
      <c r="I36" s="20">
        <f>VLOOKUP(B36,RMS!B:D,3,FALSE)</f>
        <v>1.84</v>
      </c>
      <c r="J36" s="21">
        <f>VLOOKUP(B36,RMS!B:E,4,FALSE)</f>
        <v>0.46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75403.418399999995</v>
      </c>
      <c r="F37" s="25">
        <f>VLOOKUP(C37,RA!B8:I68,8,0)</f>
        <v>6648.915</v>
      </c>
      <c r="G37" s="16">
        <f t="shared" si="0"/>
        <v>68754.503400000001</v>
      </c>
      <c r="H37" s="27">
        <f>RA!J35</f>
        <v>9.5304720550303301</v>
      </c>
      <c r="I37" s="20">
        <f>VLOOKUP(B37,RMS!B:D,3,FALSE)</f>
        <v>75403.418803418797</v>
      </c>
      <c r="J37" s="21">
        <f>VLOOKUP(B37,RMS!B:E,4,FALSE)</f>
        <v>68754.504273504295</v>
      </c>
      <c r="K37" s="22">
        <f t="shared" si="1"/>
        <v>-4.0341880230698735E-4</v>
      </c>
      <c r="L37" s="22">
        <f t="shared" si="2"/>
        <v>-8.7350429384969175E-4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923235.90729999996</v>
      </c>
      <c r="F38" s="25">
        <f>VLOOKUP(C38,RA!B8:I69,8,0)</f>
        <v>43592.946799999998</v>
      </c>
      <c r="G38" s="16">
        <f t="shared" si="0"/>
        <v>879642.96049999993</v>
      </c>
      <c r="H38" s="27">
        <f>RA!J36</f>
        <v>0</v>
      </c>
      <c r="I38" s="20">
        <f>VLOOKUP(B38,RMS!B:D,3,FALSE)</f>
        <v>923235.88936324802</v>
      </c>
      <c r="J38" s="21">
        <f>VLOOKUP(B38,RMS!B:E,4,FALSE)</f>
        <v>879642.96896666696</v>
      </c>
      <c r="K38" s="22">
        <f t="shared" si="1"/>
        <v>1.7936751944944263E-2</v>
      </c>
      <c r="L38" s="22">
        <f t="shared" si="2"/>
        <v>-8.4666670300066471E-3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1280537.52</v>
      </c>
      <c r="F39" s="25">
        <f>VLOOKUP(C39,RA!B9:I70,8,0)</f>
        <v>-301156.71999999997</v>
      </c>
      <c r="G39" s="16">
        <f t="shared" si="0"/>
        <v>1581694.24</v>
      </c>
      <c r="H39" s="27">
        <f>RA!J37</f>
        <v>8.5868031283436395</v>
      </c>
      <c r="I39" s="20">
        <f>VLOOKUP(B39,RMS!B:D,3,FALSE)</f>
        <v>1280537.52</v>
      </c>
      <c r="J39" s="21">
        <f>VLOOKUP(B39,RMS!B:E,4,FALSE)</f>
        <v>1581694.24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516623.2</v>
      </c>
      <c r="F40" s="25">
        <f>VLOOKUP(C40,RA!B10:I71,8,0)</f>
        <v>55580.639999999999</v>
      </c>
      <c r="G40" s="16">
        <f t="shared" si="0"/>
        <v>461042.56</v>
      </c>
      <c r="H40" s="27">
        <f>RA!J38</f>
        <v>-18.346190604207301</v>
      </c>
      <c r="I40" s="20">
        <f>VLOOKUP(B40,RMS!B:D,3,FALSE)</f>
        <v>516623.2</v>
      </c>
      <c r="J40" s="21">
        <f>VLOOKUP(B40,RMS!B:E,4,FALSE)</f>
        <v>461042.56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-9.6594556458516294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22718.704900000001</v>
      </c>
      <c r="F42" s="25">
        <f>VLOOKUP(C42,RA!B8:I72,8,0)</f>
        <v>925.00919999999996</v>
      </c>
      <c r="G42" s="16">
        <f t="shared" si="0"/>
        <v>21793.6957</v>
      </c>
      <c r="H42" s="27">
        <f>RA!J39</f>
        <v>-9.6594556458516294</v>
      </c>
      <c r="I42" s="20">
        <f>VLOOKUP(B42,RMS!B:D,3,FALSE)</f>
        <v>22718.705090386498</v>
      </c>
      <c r="J42" s="21">
        <f>VLOOKUP(B42,RMS!B:E,4,FALSE)</f>
        <v>21793.695439074199</v>
      </c>
      <c r="K42" s="22">
        <f t="shared" si="1"/>
        <v>-1.9038649770664051E-4</v>
      </c>
      <c r="L42" s="22">
        <f t="shared" si="2"/>
        <v>2.6092580083059147E-4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43179003.355899997</v>
      </c>
      <c r="E7" s="84"/>
      <c r="F7" s="84"/>
      <c r="G7" s="53">
        <v>34773859.303999998</v>
      </c>
      <c r="H7" s="54">
        <v>24.1708692107498</v>
      </c>
      <c r="I7" s="53">
        <v>-356655.9914</v>
      </c>
      <c r="J7" s="54">
        <v>-0.82599403339694399</v>
      </c>
      <c r="K7" s="53">
        <v>703014.62280000001</v>
      </c>
      <c r="L7" s="54">
        <v>2.0216755829547299</v>
      </c>
      <c r="M7" s="54">
        <v>-1.5073237167948099</v>
      </c>
      <c r="N7" s="53">
        <v>101815340.3629</v>
      </c>
      <c r="O7" s="53">
        <v>6114188069.441</v>
      </c>
      <c r="P7" s="53">
        <v>1463665</v>
      </c>
      <c r="Q7" s="53">
        <v>1754995</v>
      </c>
      <c r="R7" s="54">
        <v>-16.600047293582001</v>
      </c>
      <c r="S7" s="53">
        <v>29.500605231320002</v>
      </c>
      <c r="T7" s="53">
        <v>33.411113425964203</v>
      </c>
      <c r="U7" s="55">
        <v>-13.2556880239612</v>
      </c>
    </row>
    <row r="8" spans="1:23" ht="12" thickBot="1">
      <c r="A8" s="73">
        <v>42645</v>
      </c>
      <c r="B8" s="69" t="s">
        <v>6</v>
      </c>
      <c r="C8" s="70"/>
      <c r="D8" s="56">
        <v>1016448.2966</v>
      </c>
      <c r="E8" s="59"/>
      <c r="F8" s="59"/>
      <c r="G8" s="56">
        <v>939330.99190000002</v>
      </c>
      <c r="H8" s="57">
        <v>8.2098115962312406</v>
      </c>
      <c r="I8" s="56">
        <v>182188.25930000001</v>
      </c>
      <c r="J8" s="57">
        <v>17.924006553940401</v>
      </c>
      <c r="K8" s="56">
        <v>175798.43590000001</v>
      </c>
      <c r="L8" s="57">
        <v>18.7152811326293</v>
      </c>
      <c r="M8" s="57">
        <v>3.6347441700986999E-2</v>
      </c>
      <c r="N8" s="56">
        <v>2342049.486</v>
      </c>
      <c r="O8" s="56">
        <v>225989973.57949999</v>
      </c>
      <c r="P8" s="56">
        <v>34822</v>
      </c>
      <c r="Q8" s="56">
        <v>39040</v>
      </c>
      <c r="R8" s="57">
        <v>-10.804303278688501</v>
      </c>
      <c r="S8" s="56">
        <v>29.189831043593099</v>
      </c>
      <c r="T8" s="56">
        <v>33.954948498975398</v>
      </c>
      <c r="U8" s="58">
        <v>-16.324580461825501</v>
      </c>
    </row>
    <row r="9" spans="1:23" ht="12" thickBot="1">
      <c r="A9" s="74"/>
      <c r="B9" s="69" t="s">
        <v>7</v>
      </c>
      <c r="C9" s="70"/>
      <c r="D9" s="56">
        <v>151040.84229999999</v>
      </c>
      <c r="E9" s="59"/>
      <c r="F9" s="59"/>
      <c r="G9" s="56">
        <v>145627.1018</v>
      </c>
      <c r="H9" s="57">
        <v>3.7175363878593699</v>
      </c>
      <c r="I9" s="56">
        <v>33378.993600000002</v>
      </c>
      <c r="J9" s="57">
        <v>22.099316378084001</v>
      </c>
      <c r="K9" s="56">
        <v>31947.716700000001</v>
      </c>
      <c r="L9" s="57">
        <v>21.9380296010258</v>
      </c>
      <c r="M9" s="57">
        <v>4.4800600726499003E-2</v>
      </c>
      <c r="N9" s="56">
        <v>339209.53100000002</v>
      </c>
      <c r="O9" s="56">
        <v>32311177.744600002</v>
      </c>
      <c r="P9" s="56">
        <v>7911</v>
      </c>
      <c r="Q9" s="56">
        <v>9802</v>
      </c>
      <c r="R9" s="57">
        <v>-19.2919812283208</v>
      </c>
      <c r="S9" s="56">
        <v>19.092509455188999</v>
      </c>
      <c r="T9" s="56">
        <v>19.196968853295299</v>
      </c>
      <c r="U9" s="58">
        <v>-0.54712241128616101</v>
      </c>
    </row>
    <row r="10" spans="1:23" ht="12" thickBot="1">
      <c r="A10" s="74"/>
      <c r="B10" s="69" t="s">
        <v>8</v>
      </c>
      <c r="C10" s="70"/>
      <c r="D10" s="56">
        <v>248547.22529999999</v>
      </c>
      <c r="E10" s="59"/>
      <c r="F10" s="59"/>
      <c r="G10" s="56">
        <v>250900.17800000001</v>
      </c>
      <c r="H10" s="57">
        <v>-0.93780431674306297</v>
      </c>
      <c r="I10" s="56">
        <v>48640.247300000003</v>
      </c>
      <c r="J10" s="57">
        <v>19.5698210838164</v>
      </c>
      <c r="K10" s="56">
        <v>68134.801099999997</v>
      </c>
      <c r="L10" s="57">
        <v>27.156139004413099</v>
      </c>
      <c r="M10" s="57">
        <v>-0.28611742435981102</v>
      </c>
      <c r="N10" s="56">
        <v>592466.52899999998</v>
      </c>
      <c r="O10" s="56">
        <v>52352883.379699998</v>
      </c>
      <c r="P10" s="56">
        <v>151912</v>
      </c>
      <c r="Q10" s="56">
        <v>178637</v>
      </c>
      <c r="R10" s="57">
        <v>-14.9605065020125</v>
      </c>
      <c r="S10" s="56">
        <v>1.63612634485755</v>
      </c>
      <c r="T10" s="56">
        <v>1.9252411521689199</v>
      </c>
      <c r="U10" s="58">
        <v>-17.670689566247798</v>
      </c>
    </row>
    <row r="11" spans="1:23" ht="12" thickBot="1">
      <c r="A11" s="74"/>
      <c r="B11" s="69" t="s">
        <v>9</v>
      </c>
      <c r="C11" s="70"/>
      <c r="D11" s="56">
        <v>63425.8894</v>
      </c>
      <c r="E11" s="59"/>
      <c r="F11" s="59"/>
      <c r="G11" s="56">
        <v>55380.3845</v>
      </c>
      <c r="H11" s="57">
        <v>14.5277158557828</v>
      </c>
      <c r="I11" s="56">
        <v>14526.4328</v>
      </c>
      <c r="J11" s="57">
        <v>22.903002129600399</v>
      </c>
      <c r="K11" s="56">
        <v>11740.7654</v>
      </c>
      <c r="L11" s="57">
        <v>21.2002237001442</v>
      </c>
      <c r="M11" s="57">
        <v>0.23726454835729899</v>
      </c>
      <c r="N11" s="56">
        <v>138680.66899999999</v>
      </c>
      <c r="O11" s="56">
        <v>18425292.0396</v>
      </c>
      <c r="P11" s="56">
        <v>3109</v>
      </c>
      <c r="Q11" s="56">
        <v>3658</v>
      </c>
      <c r="R11" s="57">
        <v>-15.0082012028431</v>
      </c>
      <c r="S11" s="56">
        <v>20.400736378256699</v>
      </c>
      <c r="T11" s="56">
        <v>20.572657080371801</v>
      </c>
      <c r="U11" s="58">
        <v>-0.842718120206424</v>
      </c>
    </row>
    <row r="12" spans="1:23" ht="12" thickBot="1">
      <c r="A12" s="74"/>
      <c r="B12" s="69" t="s">
        <v>10</v>
      </c>
      <c r="C12" s="70"/>
      <c r="D12" s="56">
        <v>449249.12800000003</v>
      </c>
      <c r="E12" s="59"/>
      <c r="F12" s="59"/>
      <c r="G12" s="56">
        <v>360748.40840000001</v>
      </c>
      <c r="H12" s="57">
        <v>24.5325322411041</v>
      </c>
      <c r="I12" s="56">
        <v>51663.472900000001</v>
      </c>
      <c r="J12" s="57">
        <v>11.4999606409921</v>
      </c>
      <c r="K12" s="56">
        <v>57253.426899999999</v>
      </c>
      <c r="L12" s="57">
        <v>15.8707358277565</v>
      </c>
      <c r="M12" s="57">
        <v>-9.7635273601412997E-2</v>
      </c>
      <c r="N12" s="56">
        <v>1276593.4643000001</v>
      </c>
      <c r="O12" s="56">
        <v>65993494.812899999</v>
      </c>
      <c r="P12" s="56">
        <v>3006</v>
      </c>
      <c r="Q12" s="56">
        <v>4437</v>
      </c>
      <c r="R12" s="57">
        <v>-32.251521298174403</v>
      </c>
      <c r="S12" s="56">
        <v>149.45080771789799</v>
      </c>
      <c r="T12" s="56">
        <v>186.464804214559</v>
      </c>
      <c r="U12" s="58">
        <v>-24.7666754444909</v>
      </c>
    </row>
    <row r="13" spans="1:23" ht="12" thickBot="1">
      <c r="A13" s="74"/>
      <c r="B13" s="69" t="s">
        <v>11</v>
      </c>
      <c r="C13" s="70"/>
      <c r="D13" s="56">
        <v>442253.46710000001</v>
      </c>
      <c r="E13" s="59"/>
      <c r="F13" s="59"/>
      <c r="G13" s="56">
        <v>449762.85029999999</v>
      </c>
      <c r="H13" s="57">
        <v>-1.66963171702401</v>
      </c>
      <c r="I13" s="56">
        <v>88219.8511</v>
      </c>
      <c r="J13" s="57">
        <v>19.947803163305</v>
      </c>
      <c r="K13" s="56">
        <v>27870.463</v>
      </c>
      <c r="L13" s="57">
        <v>6.1967018799818403</v>
      </c>
      <c r="M13" s="57">
        <v>2.1653529078436899</v>
      </c>
      <c r="N13" s="56">
        <v>969964.47089999996</v>
      </c>
      <c r="O13" s="56">
        <v>94808230.562099993</v>
      </c>
      <c r="P13" s="56">
        <v>18213</v>
      </c>
      <c r="Q13" s="56">
        <v>21743</v>
      </c>
      <c r="R13" s="57">
        <v>-16.235110150393201</v>
      </c>
      <c r="S13" s="56">
        <v>24.2822965519135</v>
      </c>
      <c r="T13" s="56">
        <v>24.2703860460838</v>
      </c>
      <c r="U13" s="58">
        <v>4.9050162138542998E-2</v>
      </c>
    </row>
    <row r="14" spans="1:23" ht="12" thickBot="1">
      <c r="A14" s="74"/>
      <c r="B14" s="69" t="s">
        <v>12</v>
      </c>
      <c r="C14" s="70"/>
      <c r="D14" s="56">
        <v>219646.2334</v>
      </c>
      <c r="E14" s="59"/>
      <c r="F14" s="59"/>
      <c r="G14" s="56">
        <v>226583.54370000001</v>
      </c>
      <c r="H14" s="57">
        <v>-3.0617008573160698</v>
      </c>
      <c r="I14" s="56">
        <v>38932.881800000003</v>
      </c>
      <c r="J14" s="57">
        <v>17.725267215986801</v>
      </c>
      <c r="K14" s="56">
        <v>46530.072800000002</v>
      </c>
      <c r="L14" s="57">
        <v>20.5355040530245</v>
      </c>
      <c r="M14" s="57">
        <v>-0.16327485737353101</v>
      </c>
      <c r="N14" s="56">
        <v>515865.21750000003</v>
      </c>
      <c r="O14" s="56">
        <v>39564211.9256</v>
      </c>
      <c r="P14" s="56">
        <v>2647</v>
      </c>
      <c r="Q14" s="56">
        <v>3901</v>
      </c>
      <c r="R14" s="57">
        <v>-32.145603691361202</v>
      </c>
      <c r="S14" s="56">
        <v>82.979309935776399</v>
      </c>
      <c r="T14" s="56">
        <v>75.934115380671599</v>
      </c>
      <c r="U14" s="58">
        <v>8.4903026556348902</v>
      </c>
    </row>
    <row r="15" spans="1:23" ht="12" thickBot="1">
      <c r="A15" s="74"/>
      <c r="B15" s="69" t="s">
        <v>13</v>
      </c>
      <c r="C15" s="70"/>
      <c r="D15" s="56">
        <v>213038.1189</v>
      </c>
      <c r="E15" s="59"/>
      <c r="F15" s="59"/>
      <c r="G15" s="56">
        <v>151830.22949999999</v>
      </c>
      <c r="H15" s="57">
        <v>40.3133747486037</v>
      </c>
      <c r="I15" s="56">
        <v>18238.8959</v>
      </c>
      <c r="J15" s="57">
        <v>8.5613297724250597</v>
      </c>
      <c r="K15" s="56">
        <v>-549.33939999999996</v>
      </c>
      <c r="L15" s="57">
        <v>-0.36181161143538898</v>
      </c>
      <c r="M15" s="57">
        <v>-34.201506937241298</v>
      </c>
      <c r="N15" s="56">
        <v>498694.7573</v>
      </c>
      <c r="O15" s="56">
        <v>34939704.262000002</v>
      </c>
      <c r="P15" s="56">
        <v>7083</v>
      </c>
      <c r="Q15" s="56">
        <v>9115</v>
      </c>
      <c r="R15" s="57">
        <v>-22.292923752057099</v>
      </c>
      <c r="S15" s="56">
        <v>30.077385133418002</v>
      </c>
      <c r="T15" s="56">
        <v>31.339181393307701</v>
      </c>
      <c r="U15" s="58">
        <v>-4.1951660833964803</v>
      </c>
    </row>
    <row r="16" spans="1:23" ht="12" thickBot="1">
      <c r="A16" s="74"/>
      <c r="B16" s="69" t="s">
        <v>14</v>
      </c>
      <c r="C16" s="70"/>
      <c r="D16" s="56">
        <v>1916752.1608</v>
      </c>
      <c r="E16" s="59"/>
      <c r="F16" s="59"/>
      <c r="G16" s="56">
        <v>1474329.7984</v>
      </c>
      <c r="H16" s="57">
        <v>30.0083714566533</v>
      </c>
      <c r="I16" s="56">
        <v>-96641.364000000001</v>
      </c>
      <c r="J16" s="57">
        <v>-5.0419332231071801</v>
      </c>
      <c r="K16" s="56">
        <v>47305.289299999997</v>
      </c>
      <c r="L16" s="57">
        <v>3.2085961601900399</v>
      </c>
      <c r="M16" s="57">
        <v>-3.0429293516655398</v>
      </c>
      <c r="N16" s="56">
        <v>4136775.5403</v>
      </c>
      <c r="O16" s="56">
        <v>321162852.60140002</v>
      </c>
      <c r="P16" s="56">
        <v>86764</v>
      </c>
      <c r="Q16" s="56">
        <v>95624</v>
      </c>
      <c r="R16" s="57">
        <v>-9.2654563707855804</v>
      </c>
      <c r="S16" s="56">
        <v>22.091560564289299</v>
      </c>
      <c r="T16" s="56">
        <v>23.216173549527301</v>
      </c>
      <c r="U16" s="58">
        <v>-5.0906905465787</v>
      </c>
    </row>
    <row r="17" spans="1:21" ht="12" thickBot="1">
      <c r="A17" s="74"/>
      <c r="B17" s="69" t="s">
        <v>15</v>
      </c>
      <c r="C17" s="70"/>
      <c r="D17" s="56">
        <v>1392118.9456</v>
      </c>
      <c r="E17" s="59"/>
      <c r="F17" s="59"/>
      <c r="G17" s="56">
        <v>1483442.0053999999</v>
      </c>
      <c r="H17" s="57">
        <v>-6.1561597600423497</v>
      </c>
      <c r="I17" s="56">
        <v>94878.400699999998</v>
      </c>
      <c r="J17" s="57">
        <v>6.8153946902222202</v>
      </c>
      <c r="K17" s="56">
        <v>-12442.5183</v>
      </c>
      <c r="L17" s="57">
        <v>-0.838760009134632</v>
      </c>
      <c r="M17" s="57">
        <v>-8.6253374447518407</v>
      </c>
      <c r="N17" s="56">
        <v>3400445.1261</v>
      </c>
      <c r="O17" s="56">
        <v>331547328.74739999</v>
      </c>
      <c r="P17" s="56">
        <v>16414</v>
      </c>
      <c r="Q17" s="56">
        <v>18851</v>
      </c>
      <c r="R17" s="57">
        <v>-12.9276961434407</v>
      </c>
      <c r="S17" s="56">
        <v>84.812900304617997</v>
      </c>
      <c r="T17" s="56">
        <v>106.536851121956</v>
      </c>
      <c r="U17" s="58">
        <v>-25.613969973098001</v>
      </c>
    </row>
    <row r="18" spans="1:21" ht="12" thickBot="1">
      <c r="A18" s="74"/>
      <c r="B18" s="69" t="s">
        <v>16</v>
      </c>
      <c r="C18" s="70"/>
      <c r="D18" s="56">
        <v>3615042.7393999998</v>
      </c>
      <c r="E18" s="59"/>
      <c r="F18" s="59"/>
      <c r="G18" s="56">
        <v>2544062.1738999998</v>
      </c>
      <c r="H18" s="57">
        <v>42.097263836056598</v>
      </c>
      <c r="I18" s="56">
        <v>23784.231400000001</v>
      </c>
      <c r="J18" s="57">
        <v>0.65792393381073999</v>
      </c>
      <c r="K18" s="56">
        <v>370504.16600000003</v>
      </c>
      <c r="L18" s="57">
        <v>14.563487079878399</v>
      </c>
      <c r="M18" s="57">
        <v>-0.93580576527174597</v>
      </c>
      <c r="N18" s="56">
        <v>7846975.1889000004</v>
      </c>
      <c r="O18" s="56">
        <v>607927385.59230006</v>
      </c>
      <c r="P18" s="56">
        <v>127592</v>
      </c>
      <c r="Q18" s="56">
        <v>156224</v>
      </c>
      <c r="R18" s="57">
        <v>-18.3275297009422</v>
      </c>
      <c r="S18" s="56">
        <v>28.332832304533198</v>
      </c>
      <c r="T18" s="56">
        <v>27.088875265644202</v>
      </c>
      <c r="U18" s="58">
        <v>4.3905142469288601</v>
      </c>
    </row>
    <row r="19" spans="1:21" ht="12" thickBot="1">
      <c r="A19" s="74"/>
      <c r="B19" s="69" t="s">
        <v>17</v>
      </c>
      <c r="C19" s="70"/>
      <c r="D19" s="56">
        <v>1243880.7422</v>
      </c>
      <c r="E19" s="59"/>
      <c r="F19" s="59"/>
      <c r="G19" s="56">
        <v>1358148.4147999999</v>
      </c>
      <c r="H19" s="57">
        <v>-8.4134893767723398</v>
      </c>
      <c r="I19" s="56">
        <v>-9812.4133000000002</v>
      </c>
      <c r="J19" s="57">
        <v>-0.78885482885161395</v>
      </c>
      <c r="K19" s="56">
        <v>-34699.420299999998</v>
      </c>
      <c r="L19" s="57">
        <v>-2.5549063653039599</v>
      </c>
      <c r="M19" s="57">
        <v>-0.717216794541089</v>
      </c>
      <c r="N19" s="56">
        <v>2899814.3456999999</v>
      </c>
      <c r="O19" s="56">
        <v>180894502.7624</v>
      </c>
      <c r="P19" s="56">
        <v>20451</v>
      </c>
      <c r="Q19" s="56">
        <v>25168</v>
      </c>
      <c r="R19" s="57">
        <v>-18.7420534011443</v>
      </c>
      <c r="S19" s="56">
        <v>60.822489961371097</v>
      </c>
      <c r="T19" s="56">
        <v>65.795200393356595</v>
      </c>
      <c r="U19" s="58">
        <v>-8.1757758275660297</v>
      </c>
    </row>
    <row r="20" spans="1:21" ht="12" thickBot="1">
      <c r="A20" s="74"/>
      <c r="B20" s="69" t="s">
        <v>18</v>
      </c>
      <c r="C20" s="70"/>
      <c r="D20" s="56">
        <v>2240969.9556</v>
      </c>
      <c r="E20" s="59"/>
      <c r="F20" s="59"/>
      <c r="G20" s="56">
        <v>2015365.2668999999</v>
      </c>
      <c r="H20" s="57">
        <v>11.1942332442308</v>
      </c>
      <c r="I20" s="56">
        <v>129334.1547</v>
      </c>
      <c r="J20" s="57">
        <v>5.7713471069437796</v>
      </c>
      <c r="K20" s="56">
        <v>82801.355899999995</v>
      </c>
      <c r="L20" s="57">
        <v>4.1085036672961799</v>
      </c>
      <c r="M20" s="57">
        <v>0.56198112089128305</v>
      </c>
      <c r="N20" s="56">
        <v>5644974.4183999998</v>
      </c>
      <c r="O20" s="56">
        <v>355049648.49669999</v>
      </c>
      <c r="P20" s="56">
        <v>63163</v>
      </c>
      <c r="Q20" s="56">
        <v>75377</v>
      </c>
      <c r="R20" s="57">
        <v>-16.2038818207145</v>
      </c>
      <c r="S20" s="56">
        <v>35.479156398524502</v>
      </c>
      <c r="T20" s="56">
        <v>45.159723294904303</v>
      </c>
      <c r="U20" s="58">
        <v>-27.285222871822398</v>
      </c>
    </row>
    <row r="21" spans="1:21" ht="12" thickBot="1">
      <c r="A21" s="74"/>
      <c r="B21" s="69" t="s">
        <v>19</v>
      </c>
      <c r="C21" s="70"/>
      <c r="D21" s="56">
        <v>569373.71400000004</v>
      </c>
      <c r="E21" s="59"/>
      <c r="F21" s="59"/>
      <c r="G21" s="56">
        <v>703246.6372</v>
      </c>
      <c r="H21" s="57">
        <v>-19.036411426440601</v>
      </c>
      <c r="I21" s="56">
        <v>39541.286099999998</v>
      </c>
      <c r="J21" s="57">
        <v>6.9446982057201199</v>
      </c>
      <c r="K21" s="56">
        <v>46563.625</v>
      </c>
      <c r="L21" s="57">
        <v>6.6212367805119703</v>
      </c>
      <c r="M21" s="57">
        <v>-0.15081168830820199</v>
      </c>
      <c r="N21" s="56">
        <v>1245979.9661000001</v>
      </c>
      <c r="O21" s="56">
        <v>114147669.27069999</v>
      </c>
      <c r="P21" s="56">
        <v>47398</v>
      </c>
      <c r="Q21" s="56">
        <v>56520</v>
      </c>
      <c r="R21" s="57">
        <v>-16.139419674451499</v>
      </c>
      <c r="S21" s="56">
        <v>12.012610532089999</v>
      </c>
      <c r="T21" s="56">
        <v>11.971094340056601</v>
      </c>
      <c r="U21" s="58">
        <v>0.34560507828369902</v>
      </c>
    </row>
    <row r="22" spans="1:21" ht="12" thickBot="1">
      <c r="A22" s="74"/>
      <c r="B22" s="69" t="s">
        <v>20</v>
      </c>
      <c r="C22" s="70"/>
      <c r="D22" s="56">
        <v>1963151.2180999999</v>
      </c>
      <c r="E22" s="59"/>
      <c r="F22" s="59"/>
      <c r="G22" s="56">
        <v>1703594.3829000001</v>
      </c>
      <c r="H22" s="57">
        <v>15.2358353493841</v>
      </c>
      <c r="I22" s="56">
        <v>109319.46739999999</v>
      </c>
      <c r="J22" s="57">
        <v>5.5685708972436103</v>
      </c>
      <c r="K22" s="56">
        <v>191542.77470000001</v>
      </c>
      <c r="L22" s="57">
        <v>11.243449533681799</v>
      </c>
      <c r="M22" s="57">
        <v>-0.42926864471280901</v>
      </c>
      <c r="N22" s="56">
        <v>4242692.8931999998</v>
      </c>
      <c r="O22" s="56">
        <v>407177870.46880001</v>
      </c>
      <c r="P22" s="56">
        <v>109307</v>
      </c>
      <c r="Q22" s="56">
        <v>125377</v>
      </c>
      <c r="R22" s="57">
        <v>-12.817342893832199</v>
      </c>
      <c r="S22" s="56">
        <v>17.959977111255501</v>
      </c>
      <c r="T22" s="56">
        <v>18.181498002823499</v>
      </c>
      <c r="U22" s="58">
        <v>-1.23341410846899</v>
      </c>
    </row>
    <row r="23" spans="1:21" ht="12" thickBot="1">
      <c r="A23" s="74"/>
      <c r="B23" s="69" t="s">
        <v>21</v>
      </c>
      <c r="C23" s="70"/>
      <c r="D23" s="56">
        <v>7287382.9000000004</v>
      </c>
      <c r="E23" s="59"/>
      <c r="F23" s="59"/>
      <c r="G23" s="56">
        <v>5201550.5983999996</v>
      </c>
      <c r="H23" s="57">
        <v>40.100202086693201</v>
      </c>
      <c r="I23" s="56">
        <v>-767353.74800000002</v>
      </c>
      <c r="J23" s="57">
        <v>-10.529894730795601</v>
      </c>
      <c r="K23" s="56">
        <v>-126241.4117</v>
      </c>
      <c r="L23" s="57">
        <v>-2.42699574505402</v>
      </c>
      <c r="M23" s="57">
        <v>5.07846298347439</v>
      </c>
      <c r="N23" s="56">
        <v>16808561.213199999</v>
      </c>
      <c r="O23" s="56">
        <v>891981413.3951</v>
      </c>
      <c r="P23" s="56">
        <v>158121</v>
      </c>
      <c r="Q23" s="56">
        <v>186534</v>
      </c>
      <c r="R23" s="57">
        <v>-15.2320756537682</v>
      </c>
      <c r="S23" s="56">
        <v>46.087381815192202</v>
      </c>
      <c r="T23" s="56">
        <v>51.0425890893885</v>
      </c>
      <c r="U23" s="58">
        <v>-10.7517656222401</v>
      </c>
    </row>
    <row r="24" spans="1:21" ht="12" thickBot="1">
      <c r="A24" s="74"/>
      <c r="B24" s="69" t="s">
        <v>22</v>
      </c>
      <c r="C24" s="70"/>
      <c r="D24" s="56">
        <v>526197.36670000001</v>
      </c>
      <c r="E24" s="59"/>
      <c r="F24" s="59"/>
      <c r="G24" s="56">
        <v>406204.34519999998</v>
      </c>
      <c r="H24" s="57">
        <v>29.540063497085399</v>
      </c>
      <c r="I24" s="56">
        <v>66189.468399999998</v>
      </c>
      <c r="J24" s="57">
        <v>12.5788292737194</v>
      </c>
      <c r="K24" s="56">
        <v>58225.325900000003</v>
      </c>
      <c r="L24" s="57">
        <v>14.333998783625001</v>
      </c>
      <c r="M24" s="57">
        <v>0.136781415593588</v>
      </c>
      <c r="N24" s="56">
        <v>1268075.6369</v>
      </c>
      <c r="O24" s="56">
        <v>86643392.722000003</v>
      </c>
      <c r="P24" s="56">
        <v>40528</v>
      </c>
      <c r="Q24" s="56">
        <v>54006</v>
      </c>
      <c r="R24" s="57">
        <v>-24.956486316335202</v>
      </c>
      <c r="S24" s="56">
        <v>12.983551290465901</v>
      </c>
      <c r="T24" s="56">
        <v>13.736960156278901</v>
      </c>
      <c r="U24" s="58">
        <v>-5.8027950054491599</v>
      </c>
    </row>
    <row r="25" spans="1:21" ht="12" thickBot="1">
      <c r="A25" s="74"/>
      <c r="B25" s="69" t="s">
        <v>23</v>
      </c>
      <c r="C25" s="70"/>
      <c r="D25" s="56">
        <v>697203.20589999994</v>
      </c>
      <c r="E25" s="59"/>
      <c r="F25" s="59"/>
      <c r="G25" s="56">
        <v>507270.39640000003</v>
      </c>
      <c r="H25" s="57">
        <v>37.442123736751903</v>
      </c>
      <c r="I25" s="56">
        <v>30516.0798</v>
      </c>
      <c r="J25" s="57">
        <v>4.3769276362703602</v>
      </c>
      <c r="K25" s="56">
        <v>28317.244500000001</v>
      </c>
      <c r="L25" s="57">
        <v>5.5822781500679</v>
      </c>
      <c r="M25" s="57">
        <v>7.7650044657416997E-2</v>
      </c>
      <c r="N25" s="56">
        <v>1509091.4571</v>
      </c>
      <c r="O25" s="56">
        <v>101369008.48010001</v>
      </c>
      <c r="P25" s="56">
        <v>30275</v>
      </c>
      <c r="Q25" s="56">
        <v>39951</v>
      </c>
      <c r="R25" s="57">
        <v>-24.219669094640899</v>
      </c>
      <c r="S25" s="56">
        <v>23.029007626754701</v>
      </c>
      <c r="T25" s="56">
        <v>20.322100853545599</v>
      </c>
      <c r="U25" s="58">
        <v>11.754335302161699</v>
      </c>
    </row>
    <row r="26" spans="1:21" ht="12" thickBot="1">
      <c r="A26" s="74"/>
      <c r="B26" s="69" t="s">
        <v>24</v>
      </c>
      <c r="C26" s="70"/>
      <c r="D26" s="56">
        <v>848090.02610000002</v>
      </c>
      <c r="E26" s="59"/>
      <c r="F26" s="59"/>
      <c r="G26" s="56">
        <v>621041.49829999998</v>
      </c>
      <c r="H26" s="57">
        <v>36.559316635282599</v>
      </c>
      <c r="I26" s="56">
        <v>158282.60219999999</v>
      </c>
      <c r="J26" s="57">
        <v>18.663419840918699</v>
      </c>
      <c r="K26" s="56">
        <v>110174.4853</v>
      </c>
      <c r="L26" s="57">
        <v>17.740277517941198</v>
      </c>
      <c r="M26" s="57">
        <v>0.43665388378265502</v>
      </c>
      <c r="N26" s="56">
        <v>1969203.0012000001</v>
      </c>
      <c r="O26" s="56">
        <v>194088257.18259999</v>
      </c>
      <c r="P26" s="56">
        <v>57224</v>
      </c>
      <c r="Q26" s="56">
        <v>69825</v>
      </c>
      <c r="R26" s="57">
        <v>-18.046544933762998</v>
      </c>
      <c r="S26" s="56">
        <v>14.8205303037187</v>
      </c>
      <c r="T26" s="56">
        <v>16.056039743644799</v>
      </c>
      <c r="U26" s="58">
        <v>-8.3364725458986904</v>
      </c>
    </row>
    <row r="27" spans="1:21" ht="12" thickBot="1">
      <c r="A27" s="74"/>
      <c r="B27" s="69" t="s">
        <v>25</v>
      </c>
      <c r="C27" s="70"/>
      <c r="D27" s="56">
        <v>338330.01939999999</v>
      </c>
      <c r="E27" s="59"/>
      <c r="F27" s="59"/>
      <c r="G27" s="56">
        <v>273049.58809999999</v>
      </c>
      <c r="H27" s="57">
        <v>23.907903232614299</v>
      </c>
      <c r="I27" s="56">
        <v>79825.169800000003</v>
      </c>
      <c r="J27" s="57">
        <v>23.5938773454284</v>
      </c>
      <c r="K27" s="56">
        <v>61529.346100000002</v>
      </c>
      <c r="L27" s="57">
        <v>22.534128884115301</v>
      </c>
      <c r="M27" s="57">
        <v>0.297351180528798</v>
      </c>
      <c r="N27" s="56">
        <v>763679.23629999999</v>
      </c>
      <c r="O27" s="56">
        <v>70671000.821400002</v>
      </c>
      <c r="P27" s="56">
        <v>39973</v>
      </c>
      <c r="Q27" s="56">
        <v>49231</v>
      </c>
      <c r="R27" s="57">
        <v>-18.805224350510901</v>
      </c>
      <c r="S27" s="56">
        <v>8.4639636604708208</v>
      </c>
      <c r="T27" s="56">
        <v>8.6398654689118697</v>
      </c>
      <c r="U27" s="58">
        <v>-2.0782438996348902</v>
      </c>
    </row>
    <row r="28" spans="1:21" ht="12" thickBot="1">
      <c r="A28" s="74"/>
      <c r="B28" s="69" t="s">
        <v>26</v>
      </c>
      <c r="C28" s="70"/>
      <c r="D28" s="56">
        <v>1630773.9312</v>
      </c>
      <c r="E28" s="59"/>
      <c r="F28" s="59"/>
      <c r="G28" s="56">
        <v>1284006.6880999999</v>
      </c>
      <c r="H28" s="57">
        <v>27.006653961680399</v>
      </c>
      <c r="I28" s="56">
        <v>71059.268400000001</v>
      </c>
      <c r="J28" s="57">
        <v>4.3573954084310902</v>
      </c>
      <c r="K28" s="56">
        <v>69961.902799999996</v>
      </c>
      <c r="L28" s="57">
        <v>5.4487179427021202</v>
      </c>
      <c r="M28" s="57">
        <v>1.5685188024932E-2</v>
      </c>
      <c r="N28" s="56">
        <v>3793679.7954000002</v>
      </c>
      <c r="O28" s="56">
        <v>293563342.676</v>
      </c>
      <c r="P28" s="56">
        <v>57816</v>
      </c>
      <c r="Q28" s="56">
        <v>71928</v>
      </c>
      <c r="R28" s="57">
        <v>-19.619619619619598</v>
      </c>
      <c r="S28" s="56">
        <v>28.2062738895807</v>
      </c>
      <c r="T28" s="56">
        <v>30.070429654654699</v>
      </c>
      <c r="U28" s="58">
        <v>-6.60901107452736</v>
      </c>
    </row>
    <row r="29" spans="1:21" ht="12" thickBot="1">
      <c r="A29" s="74"/>
      <c r="B29" s="69" t="s">
        <v>27</v>
      </c>
      <c r="C29" s="70"/>
      <c r="D29" s="56">
        <v>907990.2622</v>
      </c>
      <c r="E29" s="59"/>
      <c r="F29" s="59"/>
      <c r="G29" s="56">
        <v>787987.60019999999</v>
      </c>
      <c r="H29" s="57">
        <v>15.229003853555801</v>
      </c>
      <c r="I29" s="56">
        <v>138659.6158</v>
      </c>
      <c r="J29" s="57">
        <v>15.271046570922101</v>
      </c>
      <c r="K29" s="56">
        <v>113056.77710000001</v>
      </c>
      <c r="L29" s="57">
        <v>14.347532508291399</v>
      </c>
      <c r="M29" s="57">
        <v>0.22646000847303499</v>
      </c>
      <c r="N29" s="56">
        <v>1998974.7919999999</v>
      </c>
      <c r="O29" s="56">
        <v>210622448.43709999</v>
      </c>
      <c r="P29" s="56">
        <v>125033</v>
      </c>
      <c r="Q29" s="56">
        <v>146608</v>
      </c>
      <c r="R29" s="57">
        <v>-14.716113718214601</v>
      </c>
      <c r="S29" s="56">
        <v>7.2620049282989303</v>
      </c>
      <c r="T29" s="56">
        <v>7.4415074879952003</v>
      </c>
      <c r="U29" s="58">
        <v>-2.47180443236515</v>
      </c>
    </row>
    <row r="30" spans="1:21" ht="12" thickBot="1">
      <c r="A30" s="74"/>
      <c r="B30" s="69" t="s">
        <v>28</v>
      </c>
      <c r="C30" s="70"/>
      <c r="D30" s="56">
        <v>2079375.5571000001</v>
      </c>
      <c r="E30" s="59"/>
      <c r="F30" s="59"/>
      <c r="G30" s="56">
        <v>1550709.1314000001</v>
      </c>
      <c r="H30" s="57">
        <v>34.091914143996398</v>
      </c>
      <c r="I30" s="56">
        <v>239552.85070000001</v>
      </c>
      <c r="J30" s="57">
        <v>11.520422555802901</v>
      </c>
      <c r="K30" s="56">
        <v>148276.40479999999</v>
      </c>
      <c r="L30" s="57">
        <v>9.5618450809104392</v>
      </c>
      <c r="M30" s="57">
        <v>0.615583079608092</v>
      </c>
      <c r="N30" s="56">
        <v>4452918.1529999999</v>
      </c>
      <c r="O30" s="56">
        <v>342589291.09939998</v>
      </c>
      <c r="P30" s="56">
        <v>113802</v>
      </c>
      <c r="Q30" s="56">
        <v>128675</v>
      </c>
      <c r="R30" s="57">
        <v>-11.5585778123179</v>
      </c>
      <c r="S30" s="56">
        <v>18.2718718221121</v>
      </c>
      <c r="T30" s="56">
        <v>18.446027557023498</v>
      </c>
      <c r="U30" s="58">
        <v>-0.953135708300347</v>
      </c>
    </row>
    <row r="31" spans="1:21" ht="12" thickBot="1">
      <c r="A31" s="74"/>
      <c r="B31" s="69" t="s">
        <v>29</v>
      </c>
      <c r="C31" s="70"/>
      <c r="D31" s="56">
        <v>4364256.7828000002</v>
      </c>
      <c r="E31" s="59"/>
      <c r="F31" s="59"/>
      <c r="G31" s="56">
        <v>2810287.6091999998</v>
      </c>
      <c r="H31" s="57">
        <v>55.295734447705399</v>
      </c>
      <c r="I31" s="56">
        <v>-202537.79029999999</v>
      </c>
      <c r="J31" s="57">
        <v>-4.6408311971518899</v>
      </c>
      <c r="K31" s="56">
        <v>-129546.8026</v>
      </c>
      <c r="L31" s="57">
        <v>-4.6097346825251799</v>
      </c>
      <c r="M31" s="57">
        <v>0.563433340191138</v>
      </c>
      <c r="N31" s="56">
        <v>11232328.7092</v>
      </c>
      <c r="O31" s="56">
        <v>358001882.02780002</v>
      </c>
      <c r="P31" s="56">
        <v>80978</v>
      </c>
      <c r="Q31" s="56">
        <v>107588</v>
      </c>
      <c r="R31" s="57">
        <v>-24.733241625460099</v>
      </c>
      <c r="S31" s="56">
        <v>53.894351339870099</v>
      </c>
      <c r="T31" s="56">
        <v>63.836784087444698</v>
      </c>
      <c r="U31" s="58">
        <v>-18.448005218349099</v>
      </c>
    </row>
    <row r="32" spans="1:21" ht="12" thickBot="1">
      <c r="A32" s="74"/>
      <c r="B32" s="69" t="s">
        <v>30</v>
      </c>
      <c r="C32" s="70"/>
      <c r="D32" s="56">
        <v>180973.27789999999</v>
      </c>
      <c r="E32" s="59"/>
      <c r="F32" s="59"/>
      <c r="G32" s="56">
        <v>116848.2853</v>
      </c>
      <c r="H32" s="57">
        <v>54.8788477600364</v>
      </c>
      <c r="I32" s="56">
        <v>35389.949399999998</v>
      </c>
      <c r="J32" s="57">
        <v>19.555345303274699</v>
      </c>
      <c r="K32" s="56">
        <v>26841.0065</v>
      </c>
      <c r="L32" s="57">
        <v>22.970817612845199</v>
      </c>
      <c r="M32" s="57">
        <v>0.31850306731232297</v>
      </c>
      <c r="N32" s="56">
        <v>401604.93060000002</v>
      </c>
      <c r="O32" s="56">
        <v>34548296.5251</v>
      </c>
      <c r="P32" s="56">
        <v>30682</v>
      </c>
      <c r="Q32" s="56">
        <v>36452</v>
      </c>
      <c r="R32" s="57">
        <v>-15.829035443871399</v>
      </c>
      <c r="S32" s="56">
        <v>5.8983533635356196</v>
      </c>
      <c r="T32" s="56">
        <v>6.0526624794249999</v>
      </c>
      <c r="U32" s="58">
        <v>-2.61613888451194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513.21709999999996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397710.3493</v>
      </c>
      <c r="E35" s="59"/>
      <c r="F35" s="59"/>
      <c r="G35" s="56">
        <v>287112.1569</v>
      </c>
      <c r="H35" s="57">
        <v>38.520901933985698</v>
      </c>
      <c r="I35" s="56">
        <v>37903.673699999999</v>
      </c>
      <c r="J35" s="57">
        <v>9.5304720550303301</v>
      </c>
      <c r="K35" s="56">
        <v>21507.798500000001</v>
      </c>
      <c r="L35" s="57">
        <v>7.4910790027923104</v>
      </c>
      <c r="M35" s="57">
        <v>0.76232233624468804</v>
      </c>
      <c r="N35" s="56">
        <v>926589.90729999996</v>
      </c>
      <c r="O35" s="56">
        <v>57187484.358199999</v>
      </c>
      <c r="P35" s="56">
        <v>22699</v>
      </c>
      <c r="Q35" s="56">
        <v>31401</v>
      </c>
      <c r="R35" s="57">
        <v>-27.7124932326996</v>
      </c>
      <c r="S35" s="56">
        <v>17.521051557337302</v>
      </c>
      <c r="T35" s="56">
        <v>16.842761631795199</v>
      </c>
      <c r="U35" s="58">
        <v>3.87128548376488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307337.08</v>
      </c>
      <c r="E37" s="59"/>
      <c r="F37" s="59"/>
      <c r="G37" s="56">
        <v>188940.26</v>
      </c>
      <c r="H37" s="57">
        <v>62.6636271168463</v>
      </c>
      <c r="I37" s="56">
        <v>26390.43</v>
      </c>
      <c r="J37" s="57">
        <v>8.5868031283436395</v>
      </c>
      <c r="K37" s="56">
        <v>6477.35</v>
      </c>
      <c r="L37" s="57">
        <v>3.4282529303177598</v>
      </c>
      <c r="M37" s="57">
        <v>3.0742633947524798</v>
      </c>
      <c r="N37" s="56">
        <v>805742.19</v>
      </c>
      <c r="O37" s="56">
        <v>55031584.090000004</v>
      </c>
      <c r="P37" s="56">
        <v>194</v>
      </c>
      <c r="Q37" s="56">
        <v>321</v>
      </c>
      <c r="R37" s="57">
        <v>-39.563862928348897</v>
      </c>
      <c r="S37" s="56">
        <v>1584.2117525773201</v>
      </c>
      <c r="T37" s="56">
        <v>1552.6638940810001</v>
      </c>
      <c r="U37" s="58">
        <v>1.9913915197888299</v>
      </c>
    </row>
    <row r="38" spans="1:21" ht="12" thickBot="1">
      <c r="A38" s="74"/>
      <c r="B38" s="69" t="s">
        <v>35</v>
      </c>
      <c r="C38" s="70"/>
      <c r="D38" s="56">
        <v>1917382.02</v>
      </c>
      <c r="E38" s="59"/>
      <c r="F38" s="59"/>
      <c r="G38" s="56">
        <v>2052024.02</v>
      </c>
      <c r="H38" s="57">
        <v>-6.5614241689042201</v>
      </c>
      <c r="I38" s="56">
        <v>-351766.56</v>
      </c>
      <c r="J38" s="57">
        <v>-18.346190604207301</v>
      </c>
      <c r="K38" s="56">
        <v>-358234.25</v>
      </c>
      <c r="L38" s="57">
        <v>-17.4576051015231</v>
      </c>
      <c r="M38" s="57">
        <v>-1.8054359682247001E-2</v>
      </c>
      <c r="N38" s="56">
        <v>5326338.22</v>
      </c>
      <c r="O38" s="56">
        <v>113560257.04000001</v>
      </c>
      <c r="P38" s="56">
        <v>715</v>
      </c>
      <c r="Q38" s="56">
        <v>1213</v>
      </c>
      <c r="R38" s="57">
        <v>-41.055234954657898</v>
      </c>
      <c r="S38" s="56">
        <v>2681.65317482518</v>
      </c>
      <c r="T38" s="56">
        <v>2810.35136026381</v>
      </c>
      <c r="U38" s="58">
        <v>-4.7992106752217998</v>
      </c>
    </row>
    <row r="39" spans="1:21" ht="12" thickBot="1">
      <c r="A39" s="74"/>
      <c r="B39" s="69" t="s">
        <v>36</v>
      </c>
      <c r="C39" s="70"/>
      <c r="D39" s="56">
        <v>1669058.65</v>
      </c>
      <c r="E39" s="59"/>
      <c r="F39" s="59"/>
      <c r="G39" s="56">
        <v>988418.84</v>
      </c>
      <c r="H39" s="57">
        <v>68.861476780430394</v>
      </c>
      <c r="I39" s="56">
        <v>-161221.98000000001</v>
      </c>
      <c r="J39" s="57">
        <v>-9.6594556458516294</v>
      </c>
      <c r="K39" s="56">
        <v>-85064.6</v>
      </c>
      <c r="L39" s="57">
        <v>-8.6061289564249908</v>
      </c>
      <c r="M39" s="57">
        <v>0.89528875701525701</v>
      </c>
      <c r="N39" s="56">
        <v>3835062.95</v>
      </c>
      <c r="O39" s="56">
        <v>102134992.88</v>
      </c>
      <c r="P39" s="56">
        <v>510</v>
      </c>
      <c r="Q39" s="56">
        <v>678</v>
      </c>
      <c r="R39" s="57">
        <v>-24.778761061946899</v>
      </c>
      <c r="S39" s="56">
        <v>3272.6640196078401</v>
      </c>
      <c r="T39" s="56">
        <v>3194.6966076696199</v>
      </c>
      <c r="U39" s="58">
        <v>2.38238363214472</v>
      </c>
    </row>
    <row r="40" spans="1:21" ht="12" thickBot="1">
      <c r="A40" s="74"/>
      <c r="B40" s="69" t="s">
        <v>37</v>
      </c>
      <c r="C40" s="70"/>
      <c r="D40" s="56">
        <v>1463482.66</v>
      </c>
      <c r="E40" s="59"/>
      <c r="F40" s="59"/>
      <c r="G40" s="56">
        <v>1149943.8500000001</v>
      </c>
      <c r="H40" s="57">
        <v>27.265575619192202</v>
      </c>
      <c r="I40" s="56">
        <v>-329329.99</v>
      </c>
      <c r="J40" s="57">
        <v>-22.503169938480902</v>
      </c>
      <c r="K40" s="56">
        <v>-262668.25</v>
      </c>
      <c r="L40" s="57">
        <v>-22.841832668612501</v>
      </c>
      <c r="M40" s="57">
        <v>0.25378682044746598</v>
      </c>
      <c r="N40" s="56">
        <v>3817581.57</v>
      </c>
      <c r="O40" s="56">
        <v>82597490.670000002</v>
      </c>
      <c r="P40" s="56">
        <v>550</v>
      </c>
      <c r="Q40" s="56">
        <v>862</v>
      </c>
      <c r="R40" s="57">
        <v>-36.194895591647303</v>
      </c>
      <c r="S40" s="56">
        <v>2660.8775636363598</v>
      </c>
      <c r="T40" s="56">
        <v>2730.97321345708</v>
      </c>
      <c r="U40" s="58">
        <v>-2.6343057184833398</v>
      </c>
    </row>
    <row r="41" spans="1:21" ht="12" thickBot="1">
      <c r="A41" s="74"/>
      <c r="B41" s="69" t="s">
        <v>66</v>
      </c>
      <c r="C41" s="70"/>
      <c r="D41" s="56">
        <v>1.84</v>
      </c>
      <c r="E41" s="59"/>
      <c r="F41" s="59"/>
      <c r="G41" s="56">
        <v>6</v>
      </c>
      <c r="H41" s="57">
        <v>-69.3333333333333</v>
      </c>
      <c r="I41" s="56">
        <v>1.38</v>
      </c>
      <c r="J41" s="57">
        <v>75</v>
      </c>
      <c r="K41" s="56">
        <v>6</v>
      </c>
      <c r="L41" s="57">
        <v>100</v>
      </c>
      <c r="M41" s="57">
        <v>-0.77</v>
      </c>
      <c r="N41" s="56">
        <v>1.84</v>
      </c>
      <c r="O41" s="56">
        <v>1379.72</v>
      </c>
      <c r="P41" s="56">
        <v>46</v>
      </c>
      <c r="Q41" s="59"/>
      <c r="R41" s="59"/>
      <c r="S41" s="56">
        <v>0.04</v>
      </c>
      <c r="T41" s="59"/>
      <c r="U41" s="60"/>
    </row>
    <row r="42" spans="1:21" ht="12" thickBot="1">
      <c r="A42" s="74"/>
      <c r="B42" s="69" t="s">
        <v>32</v>
      </c>
      <c r="C42" s="70"/>
      <c r="D42" s="56">
        <v>75403.418399999995</v>
      </c>
      <c r="E42" s="59"/>
      <c r="F42" s="59"/>
      <c r="G42" s="56">
        <v>446046.15419999999</v>
      </c>
      <c r="H42" s="57">
        <v>-83.095153340075598</v>
      </c>
      <c r="I42" s="56">
        <v>6648.915</v>
      </c>
      <c r="J42" s="57">
        <v>8.8177898841785201</v>
      </c>
      <c r="K42" s="56">
        <v>26115.9355</v>
      </c>
      <c r="L42" s="57">
        <v>5.8549850176020204</v>
      </c>
      <c r="M42" s="57">
        <v>-0.74540774156836198</v>
      </c>
      <c r="N42" s="56">
        <v>251019.65760000001</v>
      </c>
      <c r="O42" s="56">
        <v>19465465.710000001</v>
      </c>
      <c r="P42" s="56">
        <v>132</v>
      </c>
      <c r="Q42" s="56">
        <v>214</v>
      </c>
      <c r="R42" s="57">
        <v>-38.317757009345797</v>
      </c>
      <c r="S42" s="56">
        <v>571.23801818181801</v>
      </c>
      <c r="T42" s="56">
        <v>820.63663177570095</v>
      </c>
      <c r="U42" s="58">
        <v>-43.659316371779397</v>
      </c>
    </row>
    <row r="43" spans="1:21" ht="12" thickBot="1">
      <c r="A43" s="74"/>
      <c r="B43" s="69" t="s">
        <v>33</v>
      </c>
      <c r="C43" s="70"/>
      <c r="D43" s="56">
        <v>923235.90729999996</v>
      </c>
      <c r="E43" s="59"/>
      <c r="F43" s="59"/>
      <c r="G43" s="56">
        <v>703909.99580000003</v>
      </c>
      <c r="H43" s="57">
        <v>31.1582322752406</v>
      </c>
      <c r="I43" s="56">
        <v>43592.946799999998</v>
      </c>
      <c r="J43" s="57">
        <v>4.7217559948992198</v>
      </c>
      <c r="K43" s="56">
        <v>9318.7451000000001</v>
      </c>
      <c r="L43" s="57">
        <v>1.3238546342006601</v>
      </c>
      <c r="M43" s="57">
        <v>3.6779846784305801</v>
      </c>
      <c r="N43" s="56">
        <v>2119798.9967999998</v>
      </c>
      <c r="O43" s="56">
        <v>130345618.78640001</v>
      </c>
      <c r="P43" s="56">
        <v>3498</v>
      </c>
      <c r="Q43" s="56">
        <v>4532</v>
      </c>
      <c r="R43" s="57">
        <v>-22.815533980582501</v>
      </c>
      <c r="S43" s="56">
        <v>263.932506375071</v>
      </c>
      <c r="T43" s="56">
        <v>264.02539485878202</v>
      </c>
      <c r="U43" s="58">
        <v>-3.5194029332092001E-2</v>
      </c>
    </row>
    <row r="44" spans="1:21" ht="12" thickBot="1">
      <c r="A44" s="74"/>
      <c r="B44" s="69" t="s">
        <v>38</v>
      </c>
      <c r="C44" s="70"/>
      <c r="D44" s="56">
        <v>1280537.52</v>
      </c>
      <c r="E44" s="59"/>
      <c r="F44" s="59"/>
      <c r="G44" s="56">
        <v>1090047</v>
      </c>
      <c r="H44" s="57">
        <v>17.475440967224401</v>
      </c>
      <c r="I44" s="56">
        <v>-301156.71999999997</v>
      </c>
      <c r="J44" s="57">
        <v>-23.5179926629561</v>
      </c>
      <c r="K44" s="56">
        <v>-178828.75</v>
      </c>
      <c r="L44" s="57">
        <v>-16.405599942020899</v>
      </c>
      <c r="M44" s="57">
        <v>0.68405091463201595</v>
      </c>
      <c r="N44" s="56">
        <v>3188496.68</v>
      </c>
      <c r="O44" s="56">
        <v>55585502.920000002</v>
      </c>
      <c r="P44" s="56">
        <v>761</v>
      </c>
      <c r="Q44" s="56">
        <v>1068</v>
      </c>
      <c r="R44" s="57">
        <v>-28.7453183520599</v>
      </c>
      <c r="S44" s="56">
        <v>1682.7037056504601</v>
      </c>
      <c r="T44" s="56">
        <v>1786.47861423221</v>
      </c>
      <c r="U44" s="58">
        <v>-6.1671527930483103</v>
      </c>
    </row>
    <row r="45" spans="1:21" ht="12" thickBot="1">
      <c r="A45" s="74"/>
      <c r="B45" s="69" t="s">
        <v>39</v>
      </c>
      <c r="C45" s="70"/>
      <c r="D45" s="56">
        <v>516623.2</v>
      </c>
      <c r="E45" s="59"/>
      <c r="F45" s="59"/>
      <c r="G45" s="56">
        <v>410415.55</v>
      </c>
      <c r="H45" s="57">
        <v>25.8780765007564</v>
      </c>
      <c r="I45" s="56">
        <v>55580.639999999999</v>
      </c>
      <c r="J45" s="57">
        <v>10.7584483236525</v>
      </c>
      <c r="K45" s="56">
        <v>51651.85</v>
      </c>
      <c r="L45" s="57">
        <v>12.585256577144801</v>
      </c>
      <c r="M45" s="57">
        <v>7.6062909653767996E-2</v>
      </c>
      <c r="N45" s="56">
        <v>1199300.3</v>
      </c>
      <c r="O45" s="56">
        <v>24456850.23</v>
      </c>
      <c r="P45" s="56">
        <v>319</v>
      </c>
      <c r="Q45" s="56">
        <v>414</v>
      </c>
      <c r="R45" s="57">
        <v>-22.946859903381601</v>
      </c>
      <c r="S45" s="56">
        <v>1619.50846394984</v>
      </c>
      <c r="T45" s="56">
        <v>1648.9785024154601</v>
      </c>
      <c r="U45" s="58">
        <v>-1.8196903024354001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22718.704900000001</v>
      </c>
      <c r="E47" s="62"/>
      <c r="F47" s="62"/>
      <c r="G47" s="61">
        <v>35687.368900000001</v>
      </c>
      <c r="H47" s="63">
        <v>-36.339647331075703</v>
      </c>
      <c r="I47" s="61">
        <v>925.00919999999996</v>
      </c>
      <c r="J47" s="63">
        <v>4.0715754004093796</v>
      </c>
      <c r="K47" s="61">
        <v>1836.9003</v>
      </c>
      <c r="L47" s="63">
        <v>5.1472001344430902</v>
      </c>
      <c r="M47" s="63">
        <v>-0.49642928361435801</v>
      </c>
      <c r="N47" s="61">
        <v>56109.522599999997</v>
      </c>
      <c r="O47" s="61">
        <v>7021565.7352999998</v>
      </c>
      <c r="P47" s="61">
        <v>17</v>
      </c>
      <c r="Q47" s="61">
        <v>20</v>
      </c>
      <c r="R47" s="63">
        <v>-15</v>
      </c>
      <c r="S47" s="61">
        <v>1336.3944058823499</v>
      </c>
      <c r="T47" s="61">
        <v>1669.5408849999999</v>
      </c>
      <c r="U47" s="64">
        <v>-24.9287543895163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sqref="A1:H3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126396.9</v>
      </c>
      <c r="D2" s="37">
        <v>1016449.01105043</v>
      </c>
      <c r="E2" s="37">
        <v>834260.04559145297</v>
      </c>
      <c r="F2" s="37">
        <v>182187.17913418799</v>
      </c>
      <c r="G2" s="37">
        <v>834260.04559145297</v>
      </c>
      <c r="H2" s="37">
        <v>0.17923919186592699</v>
      </c>
    </row>
    <row r="3" spans="1:8">
      <c r="A3" s="37">
        <v>2</v>
      </c>
      <c r="B3" s="37">
        <v>13</v>
      </c>
      <c r="C3" s="37">
        <v>14557</v>
      </c>
      <c r="D3" s="37">
        <v>151040.90750598299</v>
      </c>
      <c r="E3" s="37">
        <v>117661.867721367</v>
      </c>
      <c r="F3" s="37">
        <v>33379.039784615401</v>
      </c>
      <c r="G3" s="37">
        <v>117661.867721367</v>
      </c>
      <c r="H3" s="37">
        <v>0.220993374151259</v>
      </c>
    </row>
    <row r="4" spans="1:8">
      <c r="A4" s="37">
        <v>3</v>
      </c>
      <c r="B4" s="37">
        <v>14</v>
      </c>
      <c r="C4" s="37">
        <v>176372</v>
      </c>
      <c r="D4" s="37">
        <v>248550.04427893501</v>
      </c>
      <c r="E4" s="37">
        <v>199906.97622196301</v>
      </c>
      <c r="F4" s="37">
        <v>48643.050962954898</v>
      </c>
      <c r="G4" s="37">
        <v>199906.97622196301</v>
      </c>
      <c r="H4" s="37">
        <v>0.19570728482264499</v>
      </c>
    </row>
    <row r="5" spans="1:8">
      <c r="A5" s="37">
        <v>4</v>
      </c>
      <c r="B5" s="37">
        <v>15</v>
      </c>
      <c r="C5" s="37">
        <v>3963</v>
      </c>
      <c r="D5" s="37">
        <v>63425.948360419003</v>
      </c>
      <c r="E5" s="37">
        <v>48899.457027993303</v>
      </c>
      <c r="F5" s="37">
        <v>14526.4913324257</v>
      </c>
      <c r="G5" s="37">
        <v>48899.457027993303</v>
      </c>
      <c r="H5" s="37">
        <v>0.22903073123761</v>
      </c>
    </row>
    <row r="6" spans="1:8">
      <c r="A6" s="37">
        <v>5</v>
      </c>
      <c r="B6" s="37">
        <v>16</v>
      </c>
      <c r="C6" s="37">
        <v>5458</v>
      </c>
      <c r="D6" s="37">
        <v>449249.13631965802</v>
      </c>
      <c r="E6" s="37">
        <v>397585.64948717901</v>
      </c>
      <c r="F6" s="37">
        <v>51663.4868324786</v>
      </c>
      <c r="G6" s="37">
        <v>397585.64948717901</v>
      </c>
      <c r="H6" s="37">
        <v>0.114999635293051</v>
      </c>
    </row>
    <row r="7" spans="1:8">
      <c r="A7" s="37">
        <v>6</v>
      </c>
      <c r="B7" s="37">
        <v>17</v>
      </c>
      <c r="C7" s="37">
        <v>35859</v>
      </c>
      <c r="D7" s="37">
        <v>442253.869775214</v>
      </c>
      <c r="E7" s="37">
        <v>354033.61116581201</v>
      </c>
      <c r="F7" s="37">
        <v>88217.181686324795</v>
      </c>
      <c r="G7" s="37">
        <v>354033.61116581201</v>
      </c>
      <c r="H7" s="37">
        <v>0.19947320188484</v>
      </c>
    </row>
    <row r="8" spans="1:8">
      <c r="A8" s="37">
        <v>7</v>
      </c>
      <c r="B8" s="37">
        <v>18</v>
      </c>
      <c r="C8" s="37">
        <v>153219</v>
      </c>
      <c r="D8" s="37">
        <v>219646.22922906</v>
      </c>
      <c r="E8" s="37">
        <v>180713.358781196</v>
      </c>
      <c r="F8" s="37">
        <v>38932.870447863199</v>
      </c>
      <c r="G8" s="37">
        <v>180713.358781196</v>
      </c>
      <c r="H8" s="37">
        <v>0.17725262384205001</v>
      </c>
    </row>
    <row r="9" spans="1:8">
      <c r="A9" s="37">
        <v>8</v>
      </c>
      <c r="B9" s="37">
        <v>19</v>
      </c>
      <c r="C9" s="37">
        <v>62245</v>
      </c>
      <c r="D9" s="37">
        <v>213038.363021367</v>
      </c>
      <c r="E9" s="37">
        <v>194799.21777777799</v>
      </c>
      <c r="F9" s="37">
        <v>18239.145243589701</v>
      </c>
      <c r="G9" s="37">
        <v>194799.21777777799</v>
      </c>
      <c r="H9" s="37">
        <v>8.5614370036068893E-2</v>
      </c>
    </row>
    <row r="10" spans="1:8">
      <c r="A10" s="37">
        <v>9</v>
      </c>
      <c r="B10" s="37">
        <v>21</v>
      </c>
      <c r="C10" s="37">
        <v>455469</v>
      </c>
      <c r="D10" s="37">
        <v>1916751.2419521399</v>
      </c>
      <c r="E10" s="37">
        <v>2013393.52533333</v>
      </c>
      <c r="F10" s="37">
        <v>-96793.736372649597</v>
      </c>
      <c r="G10" s="37">
        <v>2013393.52533333</v>
      </c>
      <c r="H10" s="37">
        <v>-5.0502842027932197E-2</v>
      </c>
    </row>
    <row r="11" spans="1:8">
      <c r="A11" s="37">
        <v>10</v>
      </c>
      <c r="B11" s="37">
        <v>22</v>
      </c>
      <c r="C11" s="37">
        <v>104608.63400000001</v>
      </c>
      <c r="D11" s="37">
        <v>1392118.9716641</v>
      </c>
      <c r="E11" s="37">
        <v>1297240.5439256399</v>
      </c>
      <c r="F11" s="37">
        <v>94874.154234187998</v>
      </c>
      <c r="G11" s="37">
        <v>1297240.5439256399</v>
      </c>
      <c r="H11" s="37">
        <v>6.8151104474076504E-2</v>
      </c>
    </row>
    <row r="12" spans="1:8">
      <c r="A12" s="37">
        <v>11</v>
      </c>
      <c r="B12" s="37">
        <v>23</v>
      </c>
      <c r="C12" s="37">
        <v>400733.804</v>
      </c>
      <c r="D12" s="37">
        <v>3615043.8216564101</v>
      </c>
      <c r="E12" s="37">
        <v>3591258.4822170902</v>
      </c>
      <c r="F12" s="37">
        <v>23727.108670085501</v>
      </c>
      <c r="G12" s="37">
        <v>3591258.4822170902</v>
      </c>
      <c r="H12" s="37">
        <v>6.56354169983356E-3</v>
      </c>
    </row>
    <row r="13" spans="1:8">
      <c r="A13" s="37">
        <v>12</v>
      </c>
      <c r="B13" s="37">
        <v>24</v>
      </c>
      <c r="C13" s="37">
        <v>35950</v>
      </c>
      <c r="D13" s="37">
        <v>1243880.60868291</v>
      </c>
      <c r="E13" s="37">
        <v>1253693.1533222201</v>
      </c>
      <c r="F13" s="37">
        <v>-9829.6386564102595</v>
      </c>
      <c r="G13" s="37">
        <v>1253693.1533222201</v>
      </c>
      <c r="H13" s="37">
        <v>-7.9025058139527305E-3</v>
      </c>
    </row>
    <row r="14" spans="1:8">
      <c r="A14" s="37">
        <v>13</v>
      </c>
      <c r="B14" s="37">
        <v>25</v>
      </c>
      <c r="C14" s="37">
        <v>137287</v>
      </c>
      <c r="D14" s="37">
        <v>2240970.1289717001</v>
      </c>
      <c r="E14" s="37">
        <v>2111635.8009000001</v>
      </c>
      <c r="F14" s="37">
        <v>129312.1979</v>
      </c>
      <c r="G14" s="37">
        <v>2111635.8009000001</v>
      </c>
      <c r="H14" s="37">
        <v>5.7704238549598198E-2</v>
      </c>
    </row>
    <row r="15" spans="1:8">
      <c r="A15" s="37">
        <v>14</v>
      </c>
      <c r="B15" s="37">
        <v>26</v>
      </c>
      <c r="C15" s="37">
        <v>113690</v>
      </c>
      <c r="D15" s="37">
        <v>569373.19073669205</v>
      </c>
      <c r="E15" s="37">
        <v>529832.42750317696</v>
      </c>
      <c r="F15" s="37">
        <v>39539.463634392298</v>
      </c>
      <c r="G15" s="37">
        <v>529832.42750317696</v>
      </c>
      <c r="H15" s="37">
        <v>6.9444003558719603E-2</v>
      </c>
    </row>
    <row r="16" spans="1:8">
      <c r="A16" s="37">
        <v>15</v>
      </c>
      <c r="B16" s="37">
        <v>27</v>
      </c>
      <c r="C16" s="37">
        <v>238794.133</v>
      </c>
      <c r="D16" s="37">
        <v>1963153.62788614</v>
      </c>
      <c r="E16" s="37">
        <v>1853831.7489379901</v>
      </c>
      <c r="F16" s="37">
        <v>109319.913136192</v>
      </c>
      <c r="G16" s="37">
        <v>1853831.7489379901</v>
      </c>
      <c r="H16" s="37">
        <v>5.5685923430230502E-2</v>
      </c>
    </row>
    <row r="17" spans="1:8">
      <c r="A17" s="37">
        <v>16</v>
      </c>
      <c r="B17" s="37">
        <v>29</v>
      </c>
      <c r="C17" s="37">
        <v>587289</v>
      </c>
      <c r="D17" s="37">
        <v>7287384.4483769201</v>
      </c>
      <c r="E17" s="37">
        <v>8054736.62575641</v>
      </c>
      <c r="F17" s="37">
        <v>-774359.36541367497</v>
      </c>
      <c r="G17" s="37">
        <v>8054736.62575641</v>
      </c>
      <c r="H17" s="37">
        <v>-0.106362532836275</v>
      </c>
    </row>
    <row r="18" spans="1:8">
      <c r="A18" s="37">
        <v>17</v>
      </c>
      <c r="B18" s="37">
        <v>31</v>
      </c>
      <c r="C18" s="37">
        <v>49463.267</v>
      </c>
      <c r="D18" s="37">
        <v>526197.57206134906</v>
      </c>
      <c r="E18" s="37">
        <v>460007.90337069897</v>
      </c>
      <c r="F18" s="37">
        <v>66189.668690650404</v>
      </c>
      <c r="G18" s="37">
        <v>460007.90337069897</v>
      </c>
      <c r="H18" s="37">
        <v>0.125788624282997</v>
      </c>
    </row>
    <row r="19" spans="1:8">
      <c r="A19" s="37">
        <v>18</v>
      </c>
      <c r="B19" s="37">
        <v>32</v>
      </c>
      <c r="C19" s="37">
        <v>49848.237000000001</v>
      </c>
      <c r="D19" s="37">
        <v>697203.34955996496</v>
      </c>
      <c r="E19" s="37">
        <v>666687.05683447502</v>
      </c>
      <c r="F19" s="37">
        <v>30516.292725490599</v>
      </c>
      <c r="G19" s="37">
        <v>666687.05683447502</v>
      </c>
      <c r="H19" s="37">
        <v>4.3769572743376402E-2</v>
      </c>
    </row>
    <row r="20" spans="1:8">
      <c r="A20" s="37">
        <v>19</v>
      </c>
      <c r="B20" s="37">
        <v>33</v>
      </c>
      <c r="C20" s="37">
        <v>64878.205999999998</v>
      </c>
      <c r="D20" s="37">
        <v>848089.99150330503</v>
      </c>
      <c r="E20" s="37">
        <v>689807.39318736398</v>
      </c>
      <c r="F20" s="37">
        <v>158281.44704160499</v>
      </c>
      <c r="G20" s="37">
        <v>689807.39318736398</v>
      </c>
      <c r="H20" s="37">
        <v>0.18663309730484401</v>
      </c>
    </row>
    <row r="21" spans="1:8">
      <c r="A21" s="37">
        <v>20</v>
      </c>
      <c r="B21" s="37">
        <v>34</v>
      </c>
      <c r="C21" s="37">
        <v>54433.911999999997</v>
      </c>
      <c r="D21" s="37">
        <v>338329.78741603502</v>
      </c>
      <c r="E21" s="37">
        <v>258504.83535292899</v>
      </c>
      <c r="F21" s="37">
        <v>79824.395481909203</v>
      </c>
      <c r="G21" s="37">
        <v>258504.83535292899</v>
      </c>
      <c r="H21" s="37">
        <v>0.23593703471893299</v>
      </c>
    </row>
    <row r="22" spans="1:8">
      <c r="A22" s="37">
        <v>21</v>
      </c>
      <c r="B22" s="37">
        <v>35</v>
      </c>
      <c r="C22" s="37">
        <v>68506.582999999999</v>
      </c>
      <c r="D22" s="37">
        <v>1630774.1002654899</v>
      </c>
      <c r="E22" s="37">
        <v>1559714.67417876</v>
      </c>
      <c r="F22" s="37">
        <v>71057.156186725697</v>
      </c>
      <c r="G22" s="37">
        <v>1559714.67417876</v>
      </c>
      <c r="H22" s="37">
        <v>4.3572714995205902E-2</v>
      </c>
    </row>
    <row r="23" spans="1:8">
      <c r="A23" s="37">
        <v>22</v>
      </c>
      <c r="B23" s="37">
        <v>36</v>
      </c>
      <c r="C23" s="37">
        <v>175757.00099999999</v>
      </c>
      <c r="D23" s="37">
        <v>907990.69086194702</v>
      </c>
      <c r="E23" s="37">
        <v>769330.64594053198</v>
      </c>
      <c r="F23" s="37">
        <v>138659.85612141501</v>
      </c>
      <c r="G23" s="37">
        <v>769330.64594053198</v>
      </c>
      <c r="H23" s="37">
        <v>0.15271069004194901</v>
      </c>
    </row>
    <row r="24" spans="1:8">
      <c r="A24" s="37">
        <v>23</v>
      </c>
      <c r="B24" s="37">
        <v>37</v>
      </c>
      <c r="C24" s="37">
        <v>226558.546</v>
      </c>
      <c r="D24" s="37">
        <v>2079375.6824725701</v>
      </c>
      <c r="E24" s="37">
        <v>1839822.6604607401</v>
      </c>
      <c r="F24" s="37">
        <v>239550.29519766799</v>
      </c>
      <c r="G24" s="37">
        <v>1839822.6604607401</v>
      </c>
      <c r="H24" s="37">
        <v>0.115203140709223</v>
      </c>
    </row>
    <row r="25" spans="1:8">
      <c r="A25" s="37">
        <v>24</v>
      </c>
      <c r="B25" s="37">
        <v>38</v>
      </c>
      <c r="C25" s="37">
        <v>1079605.1540000001</v>
      </c>
      <c r="D25" s="37">
        <v>4364257.3296460202</v>
      </c>
      <c r="E25" s="37">
        <v>4566794.2074504402</v>
      </c>
      <c r="F25" s="37">
        <v>-202562.88732654901</v>
      </c>
      <c r="G25" s="37">
        <v>4566794.2074504402</v>
      </c>
      <c r="H25" s="37">
        <v>-4.6414333354080399E-2</v>
      </c>
    </row>
    <row r="26" spans="1:8">
      <c r="A26" s="37">
        <v>25</v>
      </c>
      <c r="B26" s="37">
        <v>39</v>
      </c>
      <c r="C26" s="37">
        <v>101368.986</v>
      </c>
      <c r="D26" s="37">
        <v>180973.13184446</v>
      </c>
      <c r="E26" s="37">
        <v>145583.35309299201</v>
      </c>
      <c r="F26" s="37">
        <v>35389.470033518999</v>
      </c>
      <c r="G26" s="37">
        <v>145583.35309299201</v>
      </c>
      <c r="H26" s="37">
        <v>0.19555129561514101</v>
      </c>
    </row>
    <row r="27" spans="1:8">
      <c r="A27" s="37">
        <v>26</v>
      </c>
      <c r="B27" s="37">
        <v>42</v>
      </c>
      <c r="C27" s="37">
        <v>19750.564999999999</v>
      </c>
      <c r="D27" s="37">
        <v>397710.3468</v>
      </c>
      <c r="E27" s="37">
        <v>359806.66200000001</v>
      </c>
      <c r="F27" s="37">
        <v>37902.906000000003</v>
      </c>
      <c r="G27" s="37">
        <v>359806.66200000001</v>
      </c>
      <c r="H27" s="37">
        <v>9.5302977473250006E-2</v>
      </c>
    </row>
    <row r="28" spans="1:8">
      <c r="A28" s="37">
        <v>27</v>
      </c>
      <c r="B28" s="37">
        <v>75</v>
      </c>
      <c r="C28" s="37">
        <v>134</v>
      </c>
      <c r="D28" s="37">
        <v>75403.418803418797</v>
      </c>
      <c r="E28" s="37">
        <v>68754.504273504295</v>
      </c>
      <c r="F28" s="37">
        <v>6648.9145299145302</v>
      </c>
      <c r="G28" s="37">
        <v>68754.504273504295</v>
      </c>
      <c r="H28" s="37">
        <v>8.8177892135748503E-2</v>
      </c>
    </row>
    <row r="29" spans="1:8">
      <c r="A29" s="37">
        <v>28</v>
      </c>
      <c r="B29" s="37">
        <v>76</v>
      </c>
      <c r="C29" s="37">
        <v>3819</v>
      </c>
      <c r="D29" s="37">
        <v>923235.88936324802</v>
      </c>
      <c r="E29" s="37">
        <v>879642.96896666696</v>
      </c>
      <c r="F29" s="37">
        <v>41883.518687179501</v>
      </c>
      <c r="G29" s="37">
        <v>879642.96896666696</v>
      </c>
      <c r="H29" s="37">
        <v>4.5450151730106601E-2</v>
      </c>
    </row>
    <row r="30" spans="1:8">
      <c r="A30" s="37">
        <v>29</v>
      </c>
      <c r="B30" s="37">
        <v>99</v>
      </c>
      <c r="C30" s="37">
        <v>17</v>
      </c>
      <c r="D30" s="37">
        <v>22718.705090386498</v>
      </c>
      <c r="E30" s="37">
        <v>21793.695439074199</v>
      </c>
      <c r="F30" s="37">
        <v>925.009651312306</v>
      </c>
      <c r="G30" s="37">
        <v>21793.695439074199</v>
      </c>
      <c r="H30" s="37">
        <v>4.0715773528119198E-2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193</v>
      </c>
      <c r="D34" s="34">
        <v>307337.08</v>
      </c>
      <c r="E34" s="34">
        <v>280946.65000000002</v>
      </c>
      <c r="F34" s="30"/>
      <c r="G34" s="30"/>
      <c r="H34" s="30"/>
    </row>
    <row r="35" spans="1:8">
      <c r="A35" s="30"/>
      <c r="B35" s="33">
        <v>71</v>
      </c>
      <c r="C35" s="34">
        <v>673</v>
      </c>
      <c r="D35" s="34">
        <v>1917382.02</v>
      </c>
      <c r="E35" s="34">
        <v>2269148.58</v>
      </c>
      <c r="F35" s="30"/>
      <c r="G35" s="30"/>
      <c r="H35" s="30"/>
    </row>
    <row r="36" spans="1:8">
      <c r="A36" s="30"/>
      <c r="B36" s="33">
        <v>72</v>
      </c>
      <c r="C36" s="34">
        <v>490</v>
      </c>
      <c r="D36" s="34">
        <v>1669058.65</v>
      </c>
      <c r="E36" s="34">
        <v>1830280.63</v>
      </c>
      <c r="F36" s="30"/>
      <c r="G36" s="30"/>
      <c r="H36" s="30"/>
    </row>
    <row r="37" spans="1:8">
      <c r="A37" s="30"/>
      <c r="B37" s="33">
        <v>73</v>
      </c>
      <c r="C37" s="34">
        <v>520</v>
      </c>
      <c r="D37" s="34">
        <v>1463482.66</v>
      </c>
      <c r="E37" s="34">
        <v>1792812.65</v>
      </c>
      <c r="F37" s="30"/>
      <c r="G37" s="30"/>
      <c r="H37" s="30"/>
    </row>
    <row r="38" spans="1:8">
      <c r="A38" s="30"/>
      <c r="B38" s="33">
        <v>74</v>
      </c>
      <c r="C38" s="34">
        <v>46</v>
      </c>
      <c r="D38" s="34">
        <v>1.84</v>
      </c>
      <c r="E38" s="34">
        <v>0.46</v>
      </c>
      <c r="F38" s="30"/>
      <c r="G38" s="30"/>
      <c r="H38" s="30"/>
    </row>
    <row r="39" spans="1:8">
      <c r="A39" s="30"/>
      <c r="B39" s="33">
        <v>77</v>
      </c>
      <c r="C39" s="34">
        <v>732</v>
      </c>
      <c r="D39" s="34">
        <v>1280537.52</v>
      </c>
      <c r="E39" s="34">
        <v>1581694.24</v>
      </c>
      <c r="F39" s="34"/>
      <c r="G39" s="30"/>
      <c r="H39" s="30"/>
    </row>
    <row r="40" spans="1:8">
      <c r="A40" s="30"/>
      <c r="B40" s="33">
        <v>78</v>
      </c>
      <c r="C40" s="34">
        <v>299</v>
      </c>
      <c r="D40" s="34">
        <v>516623.2</v>
      </c>
      <c r="E40" s="34">
        <v>461042.56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2016-10-08T00:09:01Z</dcterms:modified>
</cp:coreProperties>
</file>