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<sst xmlns="http://schemas.openxmlformats.org/spreadsheetml/2006/main" count="121" uniqueCount="80">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</sst>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0" fontId="45" fillId="34" borderId="10" xfId="0" applyFont="1" applyFill="1" applyBorder="1" applyAlignment="1">
      <alignment horizontal="righ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4" sqref="K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35072710.118500009</v>
      </c>
      <c r="F3" s="25">
        <f>RA!I7</f>
        <v>-88288.226000000097</v>
      </c>
      <c r="G3" s="16">
        <f>SUM(G4:G42)</f>
        <v>35160998.344499998</v>
      </c>
      <c r="H3" s="27">
        <f>RA!J7</f>
        <v>-0.25172912415864401</v>
      </c>
      <c r="I3" s="20">
        <f>SUM(I4:I42)</f>
        <v>35072717.85523919</v>
      </c>
      <c r="J3" s="21">
        <f>SUM(J4:J42)</f>
        <v>35160997.914088689</v>
      </c>
      <c r="K3" s="22">
        <f>E3-I3</f>
        <v>-7.7367391809821129</v>
      </c>
      <c r="L3" s="22">
        <f>G3-J3</f>
        <v>0.43041130900382996</v>
      </c>
    </row>
    <row r="4" spans="1:13">
      <c r="A4" s="68">
        <f>RA!A8</f>
        <v>42646</v>
      </c>
      <c r="B4" s="12">
        <v>12</v>
      </c>
      <c r="C4" s="66" t="s">
        <v>6</v>
      </c>
      <c r="D4" s="66"/>
      <c r="E4" s="15">
        <f>VLOOKUP(C4,RA!B8:D35,3,0)</f>
        <v>891200.65399999998</v>
      </c>
      <c r="F4" s="25">
        <f>VLOOKUP(C4,RA!B8:I38,8,0)</f>
        <v>173559.46679999999</v>
      </c>
      <c r="G4" s="16">
        <f t="shared" ref="G4:G42" si="0">E4-F4</f>
        <v>717641.18720000004</v>
      </c>
      <c r="H4" s="27">
        <f>RA!J8</f>
        <v>19.474791229226401</v>
      </c>
      <c r="I4" s="20">
        <f>VLOOKUP(B4,RMS!B:D,3,FALSE)</f>
        <v>891201.32828205102</v>
      </c>
      <c r="J4" s="21">
        <f>VLOOKUP(B4,RMS!B:E,4,FALSE)</f>
        <v>717641.19933846197</v>
      </c>
      <c r="K4" s="22">
        <f t="shared" ref="K4:K42" si="1">E4-I4</f>
        <v>-0.67428205104079098</v>
      </c>
      <c r="L4" s="22">
        <f t="shared" ref="L4:L42" si="2">G4-J4</f>
        <v>-1.2138461926952004E-2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128385.30740000001</v>
      </c>
      <c r="F5" s="25">
        <f>VLOOKUP(C5,RA!B9:I39,8,0)</f>
        <v>28485.490699999998</v>
      </c>
      <c r="G5" s="16">
        <f t="shared" si="0"/>
        <v>99899.81670000001</v>
      </c>
      <c r="H5" s="27">
        <f>RA!J9</f>
        <v>22.187500483408101</v>
      </c>
      <c r="I5" s="20">
        <f>VLOOKUP(B5,RMS!B:D,3,FALSE)</f>
        <v>128385.356687179</v>
      </c>
      <c r="J5" s="21">
        <f>VLOOKUP(B5,RMS!B:E,4,FALSE)</f>
        <v>99899.812257265003</v>
      </c>
      <c r="K5" s="22">
        <f t="shared" si="1"/>
        <v>-4.9287178990198299E-2</v>
      </c>
      <c r="L5" s="22">
        <f t="shared" si="2"/>
        <v>4.4427350076148286E-3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215020.51070000001</v>
      </c>
      <c r="F6" s="25">
        <f>VLOOKUP(C6,RA!B10:I40,8,0)</f>
        <v>44648.735399999998</v>
      </c>
      <c r="G6" s="16">
        <f t="shared" si="0"/>
        <v>170371.77530000001</v>
      </c>
      <c r="H6" s="27">
        <f>RA!J10</f>
        <v>20.764872734533999</v>
      </c>
      <c r="I6" s="20">
        <f>VLOOKUP(B6,RMS!B:D,3,FALSE)</f>
        <v>215023.22441464299</v>
      </c>
      <c r="J6" s="21">
        <f>VLOOKUP(B6,RMS!B:E,4,FALSE)</f>
        <v>170371.76826965899</v>
      </c>
      <c r="K6" s="22">
        <f>E6-I6</f>
        <v>-2.7137146429740824</v>
      </c>
      <c r="L6" s="22">
        <f t="shared" si="2"/>
        <v>7.0303410175256431E-3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57814.824699999997</v>
      </c>
      <c r="F7" s="25">
        <f>VLOOKUP(C7,RA!B11:I41,8,0)</f>
        <v>13469.949500000001</v>
      </c>
      <c r="G7" s="16">
        <f t="shared" si="0"/>
        <v>44344.875199999995</v>
      </c>
      <c r="H7" s="27">
        <f>RA!J11</f>
        <v>23.298435254098401</v>
      </c>
      <c r="I7" s="20">
        <f>VLOOKUP(B7,RMS!B:D,3,FALSE)</f>
        <v>57814.873400332799</v>
      </c>
      <c r="J7" s="21">
        <f>VLOOKUP(B7,RMS!B:E,4,FALSE)</f>
        <v>44344.875945223503</v>
      </c>
      <c r="K7" s="22">
        <f t="shared" si="1"/>
        <v>-4.870033280167263E-2</v>
      </c>
      <c r="L7" s="22">
        <f t="shared" si="2"/>
        <v>-7.4522350769257173E-4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355289.21419999999</v>
      </c>
      <c r="F8" s="25">
        <f>VLOOKUP(C8,RA!B12:I42,8,0)</f>
        <v>39499.004500000003</v>
      </c>
      <c r="G8" s="16">
        <f t="shared" si="0"/>
        <v>315790.20970000001</v>
      </c>
      <c r="H8" s="27">
        <f>RA!J12</f>
        <v>11.117422911061199</v>
      </c>
      <c r="I8" s="20">
        <f>VLOOKUP(B8,RMS!B:D,3,FALSE)</f>
        <v>355289.219152137</v>
      </c>
      <c r="J8" s="21">
        <f>VLOOKUP(B8,RMS!B:E,4,FALSE)</f>
        <v>315790.20925384603</v>
      </c>
      <c r="K8" s="22">
        <f t="shared" si="1"/>
        <v>-4.9521370092406869E-3</v>
      </c>
      <c r="L8" s="22">
        <f t="shared" si="2"/>
        <v>4.4615397928282619E-4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377695.02919999999</v>
      </c>
      <c r="F9" s="25">
        <f>VLOOKUP(C9,RA!B13:I43,8,0)</f>
        <v>76448.651700000002</v>
      </c>
      <c r="G9" s="16">
        <f t="shared" si="0"/>
        <v>301246.3775</v>
      </c>
      <c r="H9" s="27">
        <f>RA!J13</f>
        <v>20.240841363977399</v>
      </c>
      <c r="I9" s="20">
        <f>VLOOKUP(B9,RMS!B:D,3,FALSE)</f>
        <v>377695.37203162402</v>
      </c>
      <c r="J9" s="21">
        <f>VLOOKUP(B9,RMS!B:E,4,FALSE)</f>
        <v>301246.37513675197</v>
      </c>
      <c r="K9" s="22">
        <f t="shared" si="1"/>
        <v>-0.34283162403153256</v>
      </c>
      <c r="L9" s="22">
        <f t="shared" si="2"/>
        <v>2.3632480297237635E-3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145616.40289999999</v>
      </c>
      <c r="F10" s="25">
        <f>VLOOKUP(C10,RA!B14:I43,8,0)</f>
        <v>27279.241999999998</v>
      </c>
      <c r="G10" s="16">
        <f t="shared" si="0"/>
        <v>118337.16089999999</v>
      </c>
      <c r="H10" s="27">
        <f>RA!J14</f>
        <v>18.7336326517649</v>
      </c>
      <c r="I10" s="20">
        <f>VLOOKUP(B10,RMS!B:D,3,FALSE)</f>
        <v>145616.40153931599</v>
      </c>
      <c r="J10" s="21">
        <f>VLOOKUP(B10,RMS!B:E,4,FALSE)</f>
        <v>118337.162917094</v>
      </c>
      <c r="K10" s="22">
        <f t="shared" si="1"/>
        <v>1.3606839929707348E-3</v>
      </c>
      <c r="L10" s="22">
        <f t="shared" si="2"/>
        <v>-2.0170940115349367E-3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154163.26089999999</v>
      </c>
      <c r="F11" s="25">
        <f>VLOOKUP(C11,RA!B15:I44,8,0)</f>
        <v>12206.5612</v>
      </c>
      <c r="G11" s="16">
        <f t="shared" si="0"/>
        <v>141956.6997</v>
      </c>
      <c r="H11" s="27">
        <f>RA!J15</f>
        <v>7.9179443459735497</v>
      </c>
      <c r="I11" s="20">
        <f>VLOOKUP(B11,RMS!B:D,3,FALSE)</f>
        <v>154163.40413846201</v>
      </c>
      <c r="J11" s="21">
        <f>VLOOKUP(B11,RMS!B:E,4,FALSE)</f>
        <v>141956.697528205</v>
      </c>
      <c r="K11" s="22">
        <f t="shared" si="1"/>
        <v>-0.14323846201295964</v>
      </c>
      <c r="L11" s="22">
        <f t="shared" si="2"/>
        <v>2.1717950003221631E-3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1670434.0201999999</v>
      </c>
      <c r="F12" s="25">
        <f>VLOOKUP(C12,RA!B16:I45,8,0)</f>
        <v>-57214.164900000003</v>
      </c>
      <c r="G12" s="16">
        <f t="shared" si="0"/>
        <v>1727648.1850999999</v>
      </c>
      <c r="H12" s="27">
        <f>RA!J16</f>
        <v>-3.4251077389545599</v>
      </c>
      <c r="I12" s="20">
        <f>VLOOKUP(B12,RMS!B:D,3,FALSE)</f>
        <v>1670433.1435644201</v>
      </c>
      <c r="J12" s="21">
        <f>VLOOKUP(B12,RMS!B:E,4,FALSE)</f>
        <v>1727648.1852333299</v>
      </c>
      <c r="K12" s="22">
        <f t="shared" si="1"/>
        <v>0.87663557985797524</v>
      </c>
      <c r="L12" s="22">
        <f t="shared" si="2"/>
        <v>-1.3333000242710114E-4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779484.34809999994</v>
      </c>
      <c r="F13" s="25">
        <f>VLOOKUP(C13,RA!B17:I46,8,0)</f>
        <v>108725.1774</v>
      </c>
      <c r="G13" s="16">
        <f t="shared" si="0"/>
        <v>670759.1706999999</v>
      </c>
      <c r="H13" s="27">
        <f>RA!J17</f>
        <v>13.948346450447501</v>
      </c>
      <c r="I13" s="20">
        <f>VLOOKUP(B13,RMS!B:D,3,FALSE)</f>
        <v>779484.37342734996</v>
      </c>
      <c r="J13" s="21">
        <f>VLOOKUP(B13,RMS!B:E,4,FALSE)</f>
        <v>670759.17064102599</v>
      </c>
      <c r="K13" s="22">
        <f t="shared" si="1"/>
        <v>-2.532735001295805E-2</v>
      </c>
      <c r="L13" s="22">
        <f t="shared" si="2"/>
        <v>5.8973906561732292E-5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3292718.6568</v>
      </c>
      <c r="F14" s="25">
        <f>VLOOKUP(C14,RA!B18:I47,8,0)</f>
        <v>59801.442000000003</v>
      </c>
      <c r="G14" s="16">
        <f t="shared" si="0"/>
        <v>3232917.2148000002</v>
      </c>
      <c r="H14" s="27">
        <f>RA!J18</f>
        <v>1.81617223434806</v>
      </c>
      <c r="I14" s="20">
        <f>VLOOKUP(B14,RMS!B:D,3,FALSE)</f>
        <v>3292719.6030871798</v>
      </c>
      <c r="J14" s="21">
        <f>VLOOKUP(B14,RMS!B:E,4,FALSE)</f>
        <v>3232917.1660957299</v>
      </c>
      <c r="K14" s="22">
        <f t="shared" si="1"/>
        <v>-0.94628717983141541</v>
      </c>
      <c r="L14" s="22">
        <f t="shared" si="2"/>
        <v>4.8704270273447037E-2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1067785.0469</v>
      </c>
      <c r="F15" s="25">
        <f>VLOOKUP(C15,RA!B19:I48,8,0)</f>
        <v>-4282.8266000000003</v>
      </c>
      <c r="G15" s="16">
        <f t="shared" si="0"/>
        <v>1072067.8735</v>
      </c>
      <c r="H15" s="27">
        <f>RA!J19</f>
        <v>-0.40109445364813201</v>
      </c>
      <c r="I15" s="20">
        <f>VLOOKUP(B15,RMS!B:D,3,FALSE)</f>
        <v>1067784.9349461501</v>
      </c>
      <c r="J15" s="21">
        <f>VLOOKUP(B15,RMS!B:E,4,FALSE)</f>
        <v>1072067.87451282</v>
      </c>
      <c r="K15" s="22">
        <f t="shared" si="1"/>
        <v>0.11195384990423918</v>
      </c>
      <c r="L15" s="22">
        <f t="shared" si="2"/>
        <v>-1.0128200519829988E-3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1763698.3174999999</v>
      </c>
      <c r="F16" s="25">
        <f>VLOOKUP(C16,RA!B20:I49,8,0)</f>
        <v>98309.422600000005</v>
      </c>
      <c r="G16" s="16">
        <f t="shared" si="0"/>
        <v>1665388.8949</v>
      </c>
      <c r="H16" s="27">
        <f>RA!J20</f>
        <v>5.5740498034466199</v>
      </c>
      <c r="I16" s="20">
        <f>VLOOKUP(B16,RMS!B:D,3,FALSE)</f>
        <v>1763698.41134387</v>
      </c>
      <c r="J16" s="21">
        <f>VLOOKUP(B16,RMS!B:E,4,FALSE)</f>
        <v>1665388.8949</v>
      </c>
      <c r="K16" s="22">
        <f t="shared" si="1"/>
        <v>-9.3843870097771287E-2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480029.2022</v>
      </c>
      <c r="F17" s="25">
        <f>VLOOKUP(C17,RA!B21:I50,8,0)</f>
        <v>54359.448499999999</v>
      </c>
      <c r="G17" s="16">
        <f t="shared" si="0"/>
        <v>425669.7537</v>
      </c>
      <c r="H17" s="27">
        <f>RA!J21</f>
        <v>11.3241961636641</v>
      </c>
      <c r="I17" s="20">
        <f>VLOOKUP(B17,RMS!B:D,3,FALSE)</f>
        <v>480028.52431446902</v>
      </c>
      <c r="J17" s="21">
        <f>VLOOKUP(B17,RMS!B:E,4,FALSE)</f>
        <v>425669.75371974101</v>
      </c>
      <c r="K17" s="22">
        <f t="shared" si="1"/>
        <v>0.67788553098216653</v>
      </c>
      <c r="L17" s="22">
        <f t="shared" si="2"/>
        <v>-1.9741011783480644E-5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1792465.1161</v>
      </c>
      <c r="F18" s="25">
        <f>VLOOKUP(C18,RA!B22:I51,8,0)</f>
        <v>96014.504799999995</v>
      </c>
      <c r="G18" s="16">
        <f t="shared" si="0"/>
        <v>1696450.6113</v>
      </c>
      <c r="H18" s="27">
        <f>RA!J22</f>
        <v>5.3565619736525703</v>
      </c>
      <c r="I18" s="20">
        <f>VLOOKUP(B18,RMS!B:D,3,FALSE)</f>
        <v>1792467.20469872</v>
      </c>
      <c r="J18" s="21">
        <f>VLOOKUP(B18,RMS!B:E,4,FALSE)</f>
        <v>1696450.6070389799</v>
      </c>
      <c r="K18" s="22">
        <f t="shared" si="1"/>
        <v>-2.0885987200308591</v>
      </c>
      <c r="L18" s="22">
        <f t="shared" si="2"/>
        <v>4.2610201053321362E-3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6174429.6019000001</v>
      </c>
      <c r="F19" s="25">
        <f>VLOOKUP(C19,RA!B23:I52,8,0)</f>
        <v>-639704.23190000001</v>
      </c>
      <c r="G19" s="16">
        <f t="shared" si="0"/>
        <v>6814133.8338000001</v>
      </c>
      <c r="H19" s="27">
        <f>RA!J23</f>
        <v>-10.3605397282876</v>
      </c>
      <c r="I19" s="20">
        <f>VLOOKUP(B19,RMS!B:D,3,FALSE)</f>
        <v>6174431.0971264997</v>
      </c>
      <c r="J19" s="21">
        <f>VLOOKUP(B19,RMS!B:E,4,FALSE)</f>
        <v>6814133.8120666696</v>
      </c>
      <c r="K19" s="22">
        <f t="shared" si="1"/>
        <v>-1.4952264996245503</v>
      </c>
      <c r="L19" s="22">
        <f t="shared" si="2"/>
        <v>2.1733330562710762E-2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461840.02149999997</v>
      </c>
      <c r="F20" s="25">
        <f>VLOOKUP(C20,RA!B24:I53,8,0)</f>
        <v>60081.689899999998</v>
      </c>
      <c r="G20" s="16">
        <f t="shared" si="0"/>
        <v>401758.33159999998</v>
      </c>
      <c r="H20" s="27">
        <f>RA!J24</f>
        <v>13.0091995286294</v>
      </c>
      <c r="I20" s="20">
        <f>VLOOKUP(B20,RMS!B:D,3,FALSE)</f>
        <v>461840.17906034301</v>
      </c>
      <c r="J20" s="21">
        <f>VLOOKUP(B20,RMS!B:E,4,FALSE)</f>
        <v>401758.33995982702</v>
      </c>
      <c r="K20" s="22">
        <f t="shared" si="1"/>
        <v>-0.15756034303922206</v>
      </c>
      <c r="L20" s="22">
        <f t="shared" si="2"/>
        <v>-8.3598270430229604E-3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504816.28110000002</v>
      </c>
      <c r="F21" s="25">
        <f>VLOOKUP(C21,RA!B25:I54,8,0)</f>
        <v>-23830.715199999999</v>
      </c>
      <c r="G21" s="16">
        <f t="shared" si="0"/>
        <v>528646.9963</v>
      </c>
      <c r="H21" s="27">
        <f>RA!J25</f>
        <v>-4.72067088408334</v>
      </c>
      <c r="I21" s="20">
        <f>VLOOKUP(B21,RMS!B:D,3,FALSE)</f>
        <v>504816.42963060999</v>
      </c>
      <c r="J21" s="21">
        <f>VLOOKUP(B21,RMS!B:E,4,FALSE)</f>
        <v>528646.998488546</v>
      </c>
      <c r="K21" s="22">
        <f t="shared" si="1"/>
        <v>-0.14853060996392742</v>
      </c>
      <c r="L21" s="22">
        <f t="shared" si="2"/>
        <v>-2.1885460009798408E-3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729894.54599999997</v>
      </c>
      <c r="F22" s="25">
        <f>VLOOKUP(C22,RA!B26:I55,8,0)</f>
        <v>142302.3653</v>
      </c>
      <c r="G22" s="16">
        <f t="shared" si="0"/>
        <v>587592.18069999991</v>
      </c>
      <c r="H22" s="27">
        <f>RA!J26</f>
        <v>19.496291084767201</v>
      </c>
      <c r="I22" s="20">
        <f>VLOOKUP(B22,RMS!B:D,3,FALSE)</f>
        <v>729894.51644685003</v>
      </c>
      <c r="J22" s="21">
        <f>VLOOKUP(B22,RMS!B:E,4,FALSE)</f>
        <v>587592.12778114504</v>
      </c>
      <c r="K22" s="22">
        <f t="shared" si="1"/>
        <v>2.9553149943239987E-2</v>
      </c>
      <c r="L22" s="22">
        <f t="shared" si="2"/>
        <v>5.2918854868039489E-2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301859.64240000001</v>
      </c>
      <c r="F23" s="25">
        <f>VLOOKUP(C23,RA!B27:I56,8,0)</f>
        <v>70938.245200000005</v>
      </c>
      <c r="G23" s="16">
        <f t="shared" si="0"/>
        <v>230921.39720000001</v>
      </c>
      <c r="H23" s="27">
        <f>RA!J27</f>
        <v>23.500407221048199</v>
      </c>
      <c r="I23" s="20">
        <f>VLOOKUP(B23,RMS!B:D,3,FALSE)</f>
        <v>301859.42829098401</v>
      </c>
      <c r="J23" s="21">
        <f>VLOOKUP(B23,RMS!B:E,4,FALSE)</f>
        <v>230921.39603796799</v>
      </c>
      <c r="K23" s="22">
        <f t="shared" si="1"/>
        <v>0.2141090160002932</v>
      </c>
      <c r="L23" s="22">
        <f t="shared" si="2"/>
        <v>1.1620320146903396E-3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1423118.0408999999</v>
      </c>
      <c r="F24" s="25">
        <f>VLOOKUP(C24,RA!B28:I57,8,0)</f>
        <v>66170.756099999999</v>
      </c>
      <c r="G24" s="16">
        <f t="shared" si="0"/>
        <v>1356947.2848</v>
      </c>
      <c r="H24" s="27">
        <f>RA!J28</f>
        <v>4.6497025684638702</v>
      </c>
      <c r="I24" s="20">
        <f>VLOOKUP(B24,RMS!B:D,3,FALSE)</f>
        <v>1423118.0940362799</v>
      </c>
      <c r="J24" s="21">
        <f>VLOOKUP(B24,RMS!B:E,4,FALSE)</f>
        <v>1356947.2705035401</v>
      </c>
      <c r="K24" s="22">
        <f t="shared" si="1"/>
        <v>-5.3136280039325356E-2</v>
      </c>
      <c r="L24" s="22">
        <f t="shared" si="2"/>
        <v>1.4296459965407848E-2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790658.23620000004</v>
      </c>
      <c r="F25" s="25">
        <f>VLOOKUP(C25,RA!B29:I58,8,0)</f>
        <v>117649.4605</v>
      </c>
      <c r="G25" s="16">
        <f t="shared" si="0"/>
        <v>673008.7757</v>
      </c>
      <c r="H25" s="27">
        <f>RA!J29</f>
        <v>14.879938652816399</v>
      </c>
      <c r="I25" s="20">
        <f>VLOOKUP(B25,RMS!B:D,3,FALSE)</f>
        <v>790658.60451238905</v>
      </c>
      <c r="J25" s="21">
        <f>VLOOKUP(B25,RMS!B:E,4,FALSE)</f>
        <v>673008.76514339203</v>
      </c>
      <c r="K25" s="22">
        <f t="shared" si="1"/>
        <v>-0.36831238900776953</v>
      </c>
      <c r="L25" s="22">
        <f t="shared" si="2"/>
        <v>1.0556607972830534E-2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1822624.4705000001</v>
      </c>
      <c r="F26" s="25">
        <f>VLOOKUP(C26,RA!B30:I59,8,0)</f>
        <v>206475.98970000001</v>
      </c>
      <c r="G26" s="16">
        <f t="shared" si="0"/>
        <v>1616148.4808</v>
      </c>
      <c r="H26" s="27">
        <f>RA!J30</f>
        <v>11.3284987139099</v>
      </c>
      <c r="I26" s="20">
        <f>VLOOKUP(B26,RMS!B:D,3,FALSE)</f>
        <v>1822624.5706035399</v>
      </c>
      <c r="J26" s="21">
        <f>VLOOKUP(B26,RMS!B:E,4,FALSE)</f>
        <v>1616148.4832724601</v>
      </c>
      <c r="K26" s="22">
        <f t="shared" si="1"/>
        <v>-0.10010353988036513</v>
      </c>
      <c r="L26" s="22">
        <f t="shared" si="2"/>
        <v>-2.4724600370973349E-3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3239046.3916000002</v>
      </c>
      <c r="F27" s="25">
        <f>VLOOKUP(C27,RA!B31:I60,8,0)</f>
        <v>-142196.1502</v>
      </c>
      <c r="G27" s="16">
        <f t="shared" si="0"/>
        <v>3381242.5418000002</v>
      </c>
      <c r="H27" s="27">
        <f>RA!J31</f>
        <v>-4.3900621667156496</v>
      </c>
      <c r="I27" s="20">
        <f>VLOOKUP(B27,RMS!B:D,3,FALSE)</f>
        <v>3239046.74711947</v>
      </c>
      <c r="J27" s="21">
        <f>VLOOKUP(B27,RMS!B:E,4,FALSE)</f>
        <v>3381242.2147433599</v>
      </c>
      <c r="K27" s="22">
        <f t="shared" si="1"/>
        <v>-0.35551946982741356</v>
      </c>
      <c r="L27" s="22">
        <f t="shared" si="2"/>
        <v>0.32705664029344916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160086.85810000001</v>
      </c>
      <c r="F28" s="25">
        <f>VLOOKUP(C28,RA!B32:I61,8,0)</f>
        <v>30996.655999999999</v>
      </c>
      <c r="G28" s="16">
        <f t="shared" si="0"/>
        <v>129090.20210000001</v>
      </c>
      <c r="H28" s="27">
        <f>RA!J32</f>
        <v>19.362398867643201</v>
      </c>
      <c r="I28" s="20">
        <f>VLOOKUP(B28,RMS!B:D,3,FALSE)</f>
        <v>160086.71206452599</v>
      </c>
      <c r="J28" s="21">
        <f>VLOOKUP(B28,RMS!B:E,4,FALSE)</f>
        <v>129090.24131957701</v>
      </c>
      <c r="K28" s="22">
        <f t="shared" si="1"/>
        <v>0.14603547402657568</v>
      </c>
      <c r="L28" s="22">
        <f t="shared" si="2"/>
        <v>-3.9219576996401884E-2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339508.20760000002</v>
      </c>
      <c r="F30" s="25">
        <f>VLOOKUP(C30,RA!B34:I64,8,0)</f>
        <v>33753.314599999998</v>
      </c>
      <c r="G30" s="16">
        <f t="shared" si="0"/>
        <v>305754.89300000004</v>
      </c>
      <c r="H30" s="27">
        <f>RA!J34</f>
        <v>0</v>
      </c>
      <c r="I30" s="20">
        <f>VLOOKUP(B30,RMS!B:D,3,FALSE)</f>
        <v>339508.20507433597</v>
      </c>
      <c r="J30" s="21">
        <f>VLOOKUP(B30,RMS!B:E,4,FALSE)</f>
        <v>305754.8861</v>
      </c>
      <c r="K30" s="22">
        <f t="shared" si="1"/>
        <v>2.5256640510633588E-3</v>
      </c>
      <c r="L30" s="22">
        <f t="shared" si="2"/>
        <v>6.9000000366941094E-3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9.9418258069823509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173209.42</v>
      </c>
      <c r="F32" s="25">
        <f>VLOOKUP(C32,RA!B34:I65,8,0)</f>
        <v>10292.280000000001</v>
      </c>
      <c r="G32" s="16">
        <f t="shared" si="0"/>
        <v>162917.14000000001</v>
      </c>
      <c r="H32" s="27">
        <f>RA!J34</f>
        <v>0</v>
      </c>
      <c r="I32" s="20">
        <f>VLOOKUP(B32,RMS!B:D,3,FALSE)</f>
        <v>173209.42</v>
      </c>
      <c r="J32" s="21">
        <f>VLOOKUP(B32,RMS!B:E,4,FALSE)</f>
        <v>162917.14000000001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1467110.96</v>
      </c>
      <c r="F33" s="25">
        <f>VLOOKUP(C33,RA!B34:I65,8,0)</f>
        <v>-275381.31</v>
      </c>
      <c r="G33" s="16">
        <f t="shared" si="0"/>
        <v>1742492.27</v>
      </c>
      <c r="H33" s="27">
        <f>RA!J34</f>
        <v>0</v>
      </c>
      <c r="I33" s="20">
        <f>VLOOKUP(B33,RMS!B:D,3,FALSE)</f>
        <v>1467110.96</v>
      </c>
      <c r="J33" s="21">
        <f>VLOOKUP(B33,RMS!B:E,4,FALSE)</f>
        <v>1742492.27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1181707.45</v>
      </c>
      <c r="F34" s="25">
        <f>VLOOKUP(C34,RA!B34:I66,8,0)</f>
        <v>-127429.12</v>
      </c>
      <c r="G34" s="16">
        <f t="shared" si="0"/>
        <v>1309136.5699999998</v>
      </c>
      <c r="H34" s="27">
        <f>RA!J35</f>
        <v>9.9418258069823509</v>
      </c>
      <c r="I34" s="20">
        <f>VLOOKUP(B34,RMS!B:D,3,FALSE)</f>
        <v>1181707.45</v>
      </c>
      <c r="J34" s="21">
        <f>VLOOKUP(B34,RMS!B:E,4,FALSE)</f>
        <v>1309136.57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1060557.96</v>
      </c>
      <c r="F35" s="25">
        <f>VLOOKUP(C35,RA!B34:I67,8,0)</f>
        <v>-223880.16</v>
      </c>
      <c r="G35" s="16">
        <f t="shared" si="0"/>
        <v>1284438.1199999999</v>
      </c>
      <c r="H35" s="27">
        <f>RA!J34</f>
        <v>0</v>
      </c>
      <c r="I35" s="20">
        <f>VLOOKUP(B35,RMS!B:D,3,FALSE)</f>
        <v>1060557.96</v>
      </c>
      <c r="J35" s="21">
        <f>VLOOKUP(B35,RMS!B:E,4,FALSE)</f>
        <v>1284438.1200000001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0.42</v>
      </c>
      <c r="F36" s="25">
        <f>VLOOKUP(C36,RA!B35:I68,8,0)</f>
        <v>-55.21</v>
      </c>
      <c r="G36" s="16">
        <f t="shared" si="0"/>
        <v>55.63</v>
      </c>
      <c r="H36" s="27">
        <f>RA!J35</f>
        <v>9.9418258069823509</v>
      </c>
      <c r="I36" s="20">
        <f>VLOOKUP(B36,RMS!B:D,3,FALSE)</f>
        <v>0.42</v>
      </c>
      <c r="J36" s="21">
        <f>VLOOKUP(B36,RMS!B:E,4,FALSE)</f>
        <v>55.63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71357.265199999994</v>
      </c>
      <c r="F37" s="25">
        <f>VLOOKUP(C37,RA!B8:I68,8,0)</f>
        <v>5708.6369999999997</v>
      </c>
      <c r="G37" s="16">
        <f t="shared" si="0"/>
        <v>65648.628199999992</v>
      </c>
      <c r="H37" s="27">
        <f>RA!J35</f>
        <v>9.9418258069823509</v>
      </c>
      <c r="I37" s="20">
        <f>VLOOKUP(B37,RMS!B:D,3,FALSE)</f>
        <v>71357.264957264997</v>
      </c>
      <c r="J37" s="21">
        <f>VLOOKUP(B37,RMS!B:E,4,FALSE)</f>
        <v>65648.628205128203</v>
      </c>
      <c r="K37" s="22">
        <f t="shared" si="1"/>
        <v>2.4273499730043113E-4</v>
      </c>
      <c r="L37" s="22">
        <f t="shared" si="2"/>
        <v>-5.1282113417983055E-6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668597.60179999995</v>
      </c>
      <c r="F38" s="25">
        <f>VLOOKUP(C38,RA!B8:I69,8,0)</f>
        <v>34502.232900000003</v>
      </c>
      <c r="G38" s="16">
        <f t="shared" si="0"/>
        <v>634095.36889999988</v>
      </c>
      <c r="H38" s="27">
        <f>RA!J36</f>
        <v>0</v>
      </c>
      <c r="I38" s="20">
        <f>VLOOKUP(B38,RMS!B:D,3,FALSE)</f>
        <v>668597.58944188</v>
      </c>
      <c r="J38" s="21">
        <f>VLOOKUP(B38,RMS!B:E,4,FALSE)</f>
        <v>634095.37392051297</v>
      </c>
      <c r="K38" s="22">
        <f t="shared" si="1"/>
        <v>1.2358119944110513E-2</v>
      </c>
      <c r="L38" s="22">
        <f t="shared" si="2"/>
        <v>-5.0205130828544497E-3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996613.71</v>
      </c>
      <c r="F39" s="25">
        <f>VLOOKUP(C39,RA!B9:I70,8,0)</f>
        <v>-242355.99</v>
      </c>
      <c r="G39" s="16">
        <f t="shared" si="0"/>
        <v>1238969.7</v>
      </c>
      <c r="H39" s="27">
        <f>RA!J37</f>
        <v>5.9421017632874698</v>
      </c>
      <c r="I39" s="20">
        <f>VLOOKUP(B39,RMS!B:D,3,FALSE)</f>
        <v>996613.71</v>
      </c>
      <c r="J39" s="21">
        <f>VLOOKUP(B39,RMS!B:E,4,FALSE)</f>
        <v>1238969.7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321281.33</v>
      </c>
      <c r="F40" s="25">
        <f>VLOOKUP(C40,RA!B10:I71,8,0)</f>
        <v>35210.449999999997</v>
      </c>
      <c r="G40" s="16">
        <f t="shared" si="0"/>
        <v>286070.88</v>
      </c>
      <c r="H40" s="27">
        <f>RA!J38</f>
        <v>-18.770312369556599</v>
      </c>
      <c r="I40" s="20">
        <f>VLOOKUP(B40,RMS!B:D,3,FALSE)</f>
        <v>321281.33</v>
      </c>
      <c r="J40" s="21">
        <f>VLOOKUP(B40,RMS!B:E,4,FALSE)</f>
        <v>286070.88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-10.7834743700736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12591.7919</v>
      </c>
      <c r="F42" s="25">
        <f>VLOOKUP(C42,RA!B8:I72,8,0)</f>
        <v>1152.4784999999999</v>
      </c>
      <c r="G42" s="16">
        <f t="shared" si="0"/>
        <v>11439.313400000001</v>
      </c>
      <c r="H42" s="27">
        <f>RA!J39</f>
        <v>-10.7834743700736</v>
      </c>
      <c r="I42" s="20">
        <f>VLOOKUP(B42,RMS!B:D,3,FALSE)</f>
        <v>12591.791846305099</v>
      </c>
      <c r="J42" s="21">
        <f>VLOOKUP(B42,RMS!B:E,4,FALSE)</f>
        <v>11439.313758414601</v>
      </c>
      <c r="K42" s="22">
        <f t="shared" si="1"/>
        <v>5.3694900998380035E-5</v>
      </c>
      <c r="L42" s="22">
        <f t="shared" si="2"/>
        <v>-3.5841459975927137E-4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35072710.118500002</v>
      </c>
      <c r="E7" s="84"/>
      <c r="F7" s="84"/>
      <c r="G7" s="53">
        <v>28567189.992800001</v>
      </c>
      <c r="H7" s="54">
        <v>22.772698775552101</v>
      </c>
      <c r="I7" s="53">
        <v>-88288.226000000097</v>
      </c>
      <c r="J7" s="54">
        <v>-0.25172912415864401</v>
      </c>
      <c r="K7" s="53">
        <v>1172043.378</v>
      </c>
      <c r="L7" s="54">
        <v>4.1027604685494099</v>
      </c>
      <c r="M7" s="54">
        <v>-1.0753284628002899</v>
      </c>
      <c r="N7" s="53">
        <v>136888050.48140001</v>
      </c>
      <c r="O7" s="53">
        <v>6149260779.5594997</v>
      </c>
      <c r="P7" s="53">
        <v>1293457</v>
      </c>
      <c r="Q7" s="53">
        <v>1463665</v>
      </c>
      <c r="R7" s="54">
        <v>-11.6288904906519</v>
      </c>
      <c r="S7" s="53">
        <v>27.11548209063</v>
      </c>
      <c r="T7" s="53">
        <v>29.500605231320002</v>
      </c>
      <c r="U7" s="55">
        <v>-8.7961671959880992</v>
      </c>
    </row>
    <row r="8" spans="1:23" ht="12" thickBot="1">
      <c r="A8" s="73">
        <v>42646</v>
      </c>
      <c r="B8" s="69" t="s">
        <v>6</v>
      </c>
      <c r="C8" s="70"/>
      <c r="D8" s="56">
        <v>891200.65399999998</v>
      </c>
      <c r="E8" s="59"/>
      <c r="F8" s="59"/>
      <c r="G8" s="56">
        <v>732598.79399999999</v>
      </c>
      <c r="H8" s="57">
        <v>21.649211177926102</v>
      </c>
      <c r="I8" s="56">
        <v>173559.46679999999</v>
      </c>
      <c r="J8" s="57">
        <v>19.474791229226401</v>
      </c>
      <c r="K8" s="56">
        <v>183325.92629999999</v>
      </c>
      <c r="L8" s="57">
        <v>25.0240551583545</v>
      </c>
      <c r="M8" s="57">
        <v>-5.3273749638759998E-2</v>
      </c>
      <c r="N8" s="56">
        <v>3233250.14</v>
      </c>
      <c r="O8" s="56">
        <v>226881174.2335</v>
      </c>
      <c r="P8" s="56">
        <v>31777</v>
      </c>
      <c r="Q8" s="56">
        <v>34822</v>
      </c>
      <c r="R8" s="57">
        <v>-8.7444718855895704</v>
      </c>
      <c r="S8" s="56">
        <v>28.045462252572602</v>
      </c>
      <c r="T8" s="56">
        <v>29.189831043593099</v>
      </c>
      <c r="U8" s="58">
        <v>-4.0804062372533902</v>
      </c>
    </row>
    <row r="9" spans="1:23" ht="12" thickBot="1">
      <c r="A9" s="74"/>
      <c r="B9" s="69" t="s">
        <v>7</v>
      </c>
      <c r="C9" s="70"/>
      <c r="D9" s="56">
        <v>128385.30740000001</v>
      </c>
      <c r="E9" s="59"/>
      <c r="F9" s="59"/>
      <c r="G9" s="56">
        <v>121922.03879999999</v>
      </c>
      <c r="H9" s="57">
        <v>5.3011487206199801</v>
      </c>
      <c r="I9" s="56">
        <v>28485.490699999998</v>
      </c>
      <c r="J9" s="57">
        <v>22.187500483408101</v>
      </c>
      <c r="K9" s="56">
        <v>26716.554</v>
      </c>
      <c r="L9" s="57">
        <v>21.912817619319501</v>
      </c>
      <c r="M9" s="57">
        <v>6.6211259880297996E-2</v>
      </c>
      <c r="N9" s="56">
        <v>467594.83840000001</v>
      </c>
      <c r="O9" s="56">
        <v>32439563.052000001</v>
      </c>
      <c r="P9" s="56">
        <v>6704</v>
      </c>
      <c r="Q9" s="56">
        <v>7911</v>
      </c>
      <c r="R9" s="57">
        <v>-15.257236758943201</v>
      </c>
      <c r="S9" s="56">
        <v>19.150553013126501</v>
      </c>
      <c r="T9" s="56">
        <v>19.092509455188999</v>
      </c>
      <c r="U9" s="58">
        <v>0.30309076660984102</v>
      </c>
    </row>
    <row r="10" spans="1:23" ht="12" thickBot="1">
      <c r="A10" s="74"/>
      <c r="B10" s="69" t="s">
        <v>8</v>
      </c>
      <c r="C10" s="70"/>
      <c r="D10" s="56">
        <v>215020.51070000001</v>
      </c>
      <c r="E10" s="59"/>
      <c r="F10" s="59"/>
      <c r="G10" s="56">
        <v>221428.55230000001</v>
      </c>
      <c r="H10" s="57">
        <v>-2.8939545209680801</v>
      </c>
      <c r="I10" s="56">
        <v>44648.735399999998</v>
      </c>
      <c r="J10" s="57">
        <v>20.764872734533999</v>
      </c>
      <c r="K10" s="56">
        <v>59170.495499999997</v>
      </c>
      <c r="L10" s="57">
        <v>26.722161566514501</v>
      </c>
      <c r="M10" s="57">
        <v>-0.24542231693834601</v>
      </c>
      <c r="N10" s="56">
        <v>807487.03969999996</v>
      </c>
      <c r="O10" s="56">
        <v>52567903.8904</v>
      </c>
      <c r="P10" s="56">
        <v>138865</v>
      </c>
      <c r="Q10" s="56">
        <v>151912</v>
      </c>
      <c r="R10" s="57">
        <v>-8.5885249354889694</v>
      </c>
      <c r="S10" s="56">
        <v>1.54841400424873</v>
      </c>
      <c r="T10" s="56">
        <v>1.63612634485755</v>
      </c>
      <c r="U10" s="58">
        <v>-5.6646568920290399</v>
      </c>
    </row>
    <row r="11" spans="1:23" ht="12" thickBot="1">
      <c r="A11" s="74"/>
      <c r="B11" s="69" t="s">
        <v>9</v>
      </c>
      <c r="C11" s="70"/>
      <c r="D11" s="56">
        <v>57814.824699999997</v>
      </c>
      <c r="E11" s="59"/>
      <c r="F11" s="59"/>
      <c r="G11" s="56">
        <v>54880.044399999999</v>
      </c>
      <c r="H11" s="57">
        <v>5.3476274155492396</v>
      </c>
      <c r="I11" s="56">
        <v>13469.949500000001</v>
      </c>
      <c r="J11" s="57">
        <v>23.298435254098401</v>
      </c>
      <c r="K11" s="56">
        <v>12170.9476</v>
      </c>
      <c r="L11" s="57">
        <v>22.177364710732601</v>
      </c>
      <c r="M11" s="57">
        <v>0.10672972579390599</v>
      </c>
      <c r="N11" s="56">
        <v>196495.49369999999</v>
      </c>
      <c r="O11" s="56">
        <v>18483106.864300001</v>
      </c>
      <c r="P11" s="56">
        <v>2750</v>
      </c>
      <c r="Q11" s="56">
        <v>3109</v>
      </c>
      <c r="R11" s="57">
        <v>-11.547121260855601</v>
      </c>
      <c r="S11" s="56">
        <v>21.023572618181799</v>
      </c>
      <c r="T11" s="56">
        <v>20.400736378256699</v>
      </c>
      <c r="U11" s="58">
        <v>2.9625613649817799</v>
      </c>
    </row>
    <row r="12" spans="1:23" ht="12" thickBot="1">
      <c r="A12" s="74"/>
      <c r="B12" s="69" t="s">
        <v>10</v>
      </c>
      <c r="C12" s="70"/>
      <c r="D12" s="56">
        <v>355289.21419999999</v>
      </c>
      <c r="E12" s="59"/>
      <c r="F12" s="59"/>
      <c r="G12" s="56">
        <v>252887.946</v>
      </c>
      <c r="H12" s="57">
        <v>40.492743849483404</v>
      </c>
      <c r="I12" s="56">
        <v>39499.004500000003</v>
      </c>
      <c r="J12" s="57">
        <v>11.117422911061199</v>
      </c>
      <c r="K12" s="56">
        <v>43798.347000000002</v>
      </c>
      <c r="L12" s="57">
        <v>17.319270330108999</v>
      </c>
      <c r="M12" s="57">
        <v>-9.8162209181091004E-2</v>
      </c>
      <c r="N12" s="56">
        <v>1631882.6784999999</v>
      </c>
      <c r="O12" s="56">
        <v>66348784.027099997</v>
      </c>
      <c r="P12" s="56">
        <v>2370</v>
      </c>
      <c r="Q12" s="56">
        <v>3006</v>
      </c>
      <c r="R12" s="57">
        <v>-21.157684630738501</v>
      </c>
      <c r="S12" s="56">
        <v>149.91106084388201</v>
      </c>
      <c r="T12" s="56">
        <v>149.45080771789799</v>
      </c>
      <c r="U12" s="58">
        <v>0.30701745647949102</v>
      </c>
    </row>
    <row r="13" spans="1:23" ht="12" thickBot="1">
      <c r="A13" s="74"/>
      <c r="B13" s="69" t="s">
        <v>11</v>
      </c>
      <c r="C13" s="70"/>
      <c r="D13" s="56">
        <v>377695.02919999999</v>
      </c>
      <c r="E13" s="59"/>
      <c r="F13" s="59"/>
      <c r="G13" s="56">
        <v>407829.67719999998</v>
      </c>
      <c r="H13" s="57">
        <v>-7.3890277448401598</v>
      </c>
      <c r="I13" s="56">
        <v>76448.651700000002</v>
      </c>
      <c r="J13" s="57">
        <v>20.240841363977399</v>
      </c>
      <c r="K13" s="56">
        <v>17147.349900000001</v>
      </c>
      <c r="L13" s="57">
        <v>4.2045370552057504</v>
      </c>
      <c r="M13" s="57">
        <v>3.4583362528806898</v>
      </c>
      <c r="N13" s="56">
        <v>1347659.5001000001</v>
      </c>
      <c r="O13" s="56">
        <v>95185925.591299996</v>
      </c>
      <c r="P13" s="56">
        <v>15669</v>
      </c>
      <c r="Q13" s="56">
        <v>18213</v>
      </c>
      <c r="R13" s="57">
        <v>-13.9680448031626</v>
      </c>
      <c r="S13" s="56">
        <v>24.104603305890599</v>
      </c>
      <c r="T13" s="56">
        <v>24.2822965519135</v>
      </c>
      <c r="U13" s="58">
        <v>-0.73717556670776896</v>
      </c>
    </row>
    <row r="14" spans="1:23" ht="12" thickBot="1">
      <c r="A14" s="74"/>
      <c r="B14" s="69" t="s">
        <v>12</v>
      </c>
      <c r="C14" s="70"/>
      <c r="D14" s="56">
        <v>145616.40289999999</v>
      </c>
      <c r="E14" s="59"/>
      <c r="F14" s="59"/>
      <c r="G14" s="56">
        <v>200758.44469999999</v>
      </c>
      <c r="H14" s="57">
        <v>-27.4668604264197</v>
      </c>
      <c r="I14" s="56">
        <v>27279.241999999998</v>
      </c>
      <c r="J14" s="57">
        <v>18.7336326517649</v>
      </c>
      <c r="K14" s="56">
        <v>40501.427499999998</v>
      </c>
      <c r="L14" s="57">
        <v>20.1742086418943</v>
      </c>
      <c r="M14" s="57">
        <v>-0.32646220926410602</v>
      </c>
      <c r="N14" s="56">
        <v>661481.62040000001</v>
      </c>
      <c r="O14" s="56">
        <v>39709828.328500003</v>
      </c>
      <c r="P14" s="56">
        <v>2047</v>
      </c>
      <c r="Q14" s="56">
        <v>2647</v>
      </c>
      <c r="R14" s="57">
        <v>-22.667170381563999</v>
      </c>
      <c r="S14" s="56">
        <v>71.136493844650701</v>
      </c>
      <c r="T14" s="56">
        <v>82.979309935776399</v>
      </c>
      <c r="U14" s="58">
        <v>-16.648017706619399</v>
      </c>
    </row>
    <row r="15" spans="1:23" ht="12" thickBot="1">
      <c r="A15" s="74"/>
      <c r="B15" s="69" t="s">
        <v>13</v>
      </c>
      <c r="C15" s="70"/>
      <c r="D15" s="56">
        <v>154163.26089999999</v>
      </c>
      <c r="E15" s="59"/>
      <c r="F15" s="59"/>
      <c r="G15" s="56">
        <v>84658.001300000004</v>
      </c>
      <c r="H15" s="57">
        <v>82.101229101424593</v>
      </c>
      <c r="I15" s="56">
        <v>12206.5612</v>
      </c>
      <c r="J15" s="57">
        <v>7.9179443459735497</v>
      </c>
      <c r="K15" s="56">
        <v>13679.3397</v>
      </c>
      <c r="L15" s="57">
        <v>16.1583541897297</v>
      </c>
      <c r="M15" s="57">
        <v>-0.107664443774285</v>
      </c>
      <c r="N15" s="56">
        <v>652858.01820000005</v>
      </c>
      <c r="O15" s="56">
        <v>35093867.5229</v>
      </c>
      <c r="P15" s="56">
        <v>5198</v>
      </c>
      <c r="Q15" s="56">
        <v>7083</v>
      </c>
      <c r="R15" s="57">
        <v>-26.613017083156901</v>
      </c>
      <c r="S15" s="56">
        <v>29.658187937668298</v>
      </c>
      <c r="T15" s="56">
        <v>30.077385133418002</v>
      </c>
      <c r="U15" s="58">
        <v>-1.41342821291281</v>
      </c>
    </row>
    <row r="16" spans="1:23" ht="12" thickBot="1">
      <c r="A16" s="74"/>
      <c r="B16" s="69" t="s">
        <v>14</v>
      </c>
      <c r="C16" s="70"/>
      <c r="D16" s="56">
        <v>1670434.0201999999</v>
      </c>
      <c r="E16" s="59"/>
      <c r="F16" s="59"/>
      <c r="G16" s="56">
        <v>1334272.5260000001</v>
      </c>
      <c r="H16" s="57">
        <v>25.194365292656801</v>
      </c>
      <c r="I16" s="56">
        <v>-57214.164900000003</v>
      </c>
      <c r="J16" s="57">
        <v>-3.4251077389545599</v>
      </c>
      <c r="K16" s="56">
        <v>44622.543799999999</v>
      </c>
      <c r="L16" s="57">
        <v>3.3443350537819598</v>
      </c>
      <c r="M16" s="57">
        <v>-2.2821807101907101</v>
      </c>
      <c r="N16" s="56">
        <v>5807209.5604999997</v>
      </c>
      <c r="O16" s="56">
        <v>322833286.62159997</v>
      </c>
      <c r="P16" s="56">
        <v>80269</v>
      </c>
      <c r="Q16" s="56">
        <v>86764</v>
      </c>
      <c r="R16" s="57">
        <v>-7.4858236134802496</v>
      </c>
      <c r="S16" s="56">
        <v>20.810450113991699</v>
      </c>
      <c r="T16" s="56">
        <v>22.091560564289299</v>
      </c>
      <c r="U16" s="58">
        <v>-6.1560919791748798</v>
      </c>
    </row>
    <row r="17" spans="1:21" ht="12" thickBot="1">
      <c r="A17" s="74"/>
      <c r="B17" s="69" t="s">
        <v>15</v>
      </c>
      <c r="C17" s="70"/>
      <c r="D17" s="56">
        <v>779484.34809999994</v>
      </c>
      <c r="E17" s="59"/>
      <c r="F17" s="59"/>
      <c r="G17" s="56">
        <v>1178704.9415</v>
      </c>
      <c r="H17" s="57">
        <v>-33.869425616554999</v>
      </c>
      <c r="I17" s="56">
        <v>108725.1774</v>
      </c>
      <c r="J17" s="57">
        <v>13.948346450447501</v>
      </c>
      <c r="K17" s="56">
        <v>42312.667699999998</v>
      </c>
      <c r="L17" s="57">
        <v>3.5897590830622601</v>
      </c>
      <c r="M17" s="57">
        <v>1.5695656480671401</v>
      </c>
      <c r="N17" s="56">
        <v>4179929.4742000001</v>
      </c>
      <c r="O17" s="56">
        <v>332326813.09549999</v>
      </c>
      <c r="P17" s="56">
        <v>15191</v>
      </c>
      <c r="Q17" s="56">
        <v>16414</v>
      </c>
      <c r="R17" s="57">
        <v>-7.45095650054831</v>
      </c>
      <c r="S17" s="56">
        <v>51.312247258245002</v>
      </c>
      <c r="T17" s="56">
        <v>84.812900304617997</v>
      </c>
      <c r="U17" s="58">
        <v>-65.287830559769603</v>
      </c>
    </row>
    <row r="18" spans="1:21" ht="12" thickBot="1">
      <c r="A18" s="74"/>
      <c r="B18" s="69" t="s">
        <v>16</v>
      </c>
      <c r="C18" s="70"/>
      <c r="D18" s="56">
        <v>3292718.6568</v>
      </c>
      <c r="E18" s="59"/>
      <c r="F18" s="59"/>
      <c r="G18" s="56">
        <v>2321084.8457999998</v>
      </c>
      <c r="H18" s="57">
        <v>41.861193172587797</v>
      </c>
      <c r="I18" s="56">
        <v>59801.442000000003</v>
      </c>
      <c r="J18" s="57">
        <v>1.81617223434806</v>
      </c>
      <c r="K18" s="56">
        <v>348669.19339999999</v>
      </c>
      <c r="L18" s="57">
        <v>15.0218202506003</v>
      </c>
      <c r="M18" s="57">
        <v>-0.82848659092346399</v>
      </c>
      <c r="N18" s="56">
        <v>11139693.845699999</v>
      </c>
      <c r="O18" s="56">
        <v>611220104.24909997</v>
      </c>
      <c r="P18" s="56">
        <v>115442</v>
      </c>
      <c r="Q18" s="56">
        <v>127592</v>
      </c>
      <c r="R18" s="57">
        <v>-9.5225405981566293</v>
      </c>
      <c r="S18" s="56">
        <v>28.522709731293599</v>
      </c>
      <c r="T18" s="56">
        <v>28.332832304533198</v>
      </c>
      <c r="U18" s="58">
        <v>0.66570612872771995</v>
      </c>
    </row>
    <row r="19" spans="1:21" ht="12" thickBot="1">
      <c r="A19" s="74"/>
      <c r="B19" s="69" t="s">
        <v>17</v>
      </c>
      <c r="C19" s="70"/>
      <c r="D19" s="56">
        <v>1067785.0469</v>
      </c>
      <c r="E19" s="59"/>
      <c r="F19" s="59"/>
      <c r="G19" s="56">
        <v>1204261.5806</v>
      </c>
      <c r="H19" s="57">
        <v>-11.3327981145096</v>
      </c>
      <c r="I19" s="56">
        <v>-4282.8266000000003</v>
      </c>
      <c r="J19" s="57">
        <v>-0.40109445364813201</v>
      </c>
      <c r="K19" s="56">
        <v>-25169.6855</v>
      </c>
      <c r="L19" s="57">
        <v>-2.0900513564054499</v>
      </c>
      <c r="M19" s="57">
        <v>-0.82984187069004101</v>
      </c>
      <c r="N19" s="56">
        <v>3967599.3925999999</v>
      </c>
      <c r="O19" s="56">
        <v>181962287.80930001</v>
      </c>
      <c r="P19" s="56">
        <v>17617</v>
      </c>
      <c r="Q19" s="56">
        <v>20451</v>
      </c>
      <c r="R19" s="57">
        <v>-13.857513080045001</v>
      </c>
      <c r="S19" s="56">
        <v>60.611060163478498</v>
      </c>
      <c r="T19" s="56">
        <v>60.822489961371097</v>
      </c>
      <c r="U19" s="58">
        <v>-0.34883039056298498</v>
      </c>
    </row>
    <row r="20" spans="1:21" ht="12" thickBot="1">
      <c r="A20" s="74"/>
      <c r="B20" s="69" t="s">
        <v>18</v>
      </c>
      <c r="C20" s="70"/>
      <c r="D20" s="56">
        <v>1763698.3174999999</v>
      </c>
      <c r="E20" s="59"/>
      <c r="F20" s="59"/>
      <c r="G20" s="56">
        <v>1569379.9361</v>
      </c>
      <c r="H20" s="57">
        <v>12.381857122685799</v>
      </c>
      <c r="I20" s="56">
        <v>98309.422600000005</v>
      </c>
      <c r="J20" s="57">
        <v>5.5740498034466199</v>
      </c>
      <c r="K20" s="56">
        <v>84097.893899999995</v>
      </c>
      <c r="L20" s="57">
        <v>5.3586701324210999</v>
      </c>
      <c r="M20" s="57">
        <v>0.16898792634330201</v>
      </c>
      <c r="N20" s="56">
        <v>7408672.7358999997</v>
      </c>
      <c r="O20" s="56">
        <v>356813346.81419998</v>
      </c>
      <c r="P20" s="56">
        <v>55203</v>
      </c>
      <c r="Q20" s="56">
        <v>63163</v>
      </c>
      <c r="R20" s="57">
        <v>-12.6023146462328</v>
      </c>
      <c r="S20" s="56">
        <v>31.9493201003569</v>
      </c>
      <c r="T20" s="56">
        <v>35.479156398524502</v>
      </c>
      <c r="U20" s="58">
        <v>-11.048236040954601</v>
      </c>
    </row>
    <row r="21" spans="1:21" ht="12" thickBot="1">
      <c r="A21" s="74"/>
      <c r="B21" s="69" t="s">
        <v>19</v>
      </c>
      <c r="C21" s="70"/>
      <c r="D21" s="56">
        <v>480029.2022</v>
      </c>
      <c r="E21" s="59"/>
      <c r="F21" s="59"/>
      <c r="G21" s="56">
        <v>436545.46389999997</v>
      </c>
      <c r="H21" s="57">
        <v>9.9608727832208004</v>
      </c>
      <c r="I21" s="56">
        <v>54359.448499999999</v>
      </c>
      <c r="J21" s="57">
        <v>11.3241961636641</v>
      </c>
      <c r="K21" s="56">
        <v>35376.2327</v>
      </c>
      <c r="L21" s="57">
        <v>8.1036766214351701</v>
      </c>
      <c r="M21" s="57">
        <v>0.53660930944746998</v>
      </c>
      <c r="N21" s="56">
        <v>1726009.1683</v>
      </c>
      <c r="O21" s="56">
        <v>114627698.4729</v>
      </c>
      <c r="P21" s="56">
        <v>39048</v>
      </c>
      <c r="Q21" s="56">
        <v>47398</v>
      </c>
      <c r="R21" s="57">
        <v>-17.6167770792017</v>
      </c>
      <c r="S21" s="56">
        <v>12.2933108533087</v>
      </c>
      <c r="T21" s="56">
        <v>12.012610532089999</v>
      </c>
      <c r="U21" s="58">
        <v>2.2833581983590299</v>
      </c>
    </row>
    <row r="22" spans="1:21" ht="12" thickBot="1">
      <c r="A22" s="74"/>
      <c r="B22" s="69" t="s">
        <v>20</v>
      </c>
      <c r="C22" s="70"/>
      <c r="D22" s="56">
        <v>1792465.1161</v>
      </c>
      <c r="E22" s="59"/>
      <c r="F22" s="59"/>
      <c r="G22" s="56">
        <v>1612909.0771999999</v>
      </c>
      <c r="H22" s="57">
        <v>11.1324340248434</v>
      </c>
      <c r="I22" s="56">
        <v>96014.504799999995</v>
      </c>
      <c r="J22" s="57">
        <v>5.3565619736525703</v>
      </c>
      <c r="K22" s="56">
        <v>182126.0061</v>
      </c>
      <c r="L22" s="57">
        <v>11.291771413189</v>
      </c>
      <c r="M22" s="57">
        <v>-0.47281276926875998</v>
      </c>
      <c r="N22" s="56">
        <v>6035158.0093</v>
      </c>
      <c r="O22" s="56">
        <v>408970335.58490002</v>
      </c>
      <c r="P22" s="56">
        <v>98588</v>
      </c>
      <c r="Q22" s="56">
        <v>109307</v>
      </c>
      <c r="R22" s="57">
        <v>-9.8063253039604099</v>
      </c>
      <c r="S22" s="56">
        <v>18.181372135554</v>
      </c>
      <c r="T22" s="56">
        <v>17.959977111255501</v>
      </c>
      <c r="U22" s="58">
        <v>1.21770250698309</v>
      </c>
    </row>
    <row r="23" spans="1:21" ht="12" thickBot="1">
      <c r="A23" s="74"/>
      <c r="B23" s="69" t="s">
        <v>21</v>
      </c>
      <c r="C23" s="70"/>
      <c r="D23" s="56">
        <v>6174429.6019000001</v>
      </c>
      <c r="E23" s="59"/>
      <c r="F23" s="59"/>
      <c r="G23" s="56">
        <v>4252926.7105999999</v>
      </c>
      <c r="H23" s="57">
        <v>45.180719585664299</v>
      </c>
      <c r="I23" s="56">
        <v>-639704.23190000001</v>
      </c>
      <c r="J23" s="57">
        <v>-10.3605397282876</v>
      </c>
      <c r="K23" s="56">
        <v>40723.408600000002</v>
      </c>
      <c r="L23" s="57">
        <v>0.95753845224985701</v>
      </c>
      <c r="M23" s="57">
        <v>-16.7085139454658</v>
      </c>
      <c r="N23" s="56">
        <v>22982990.815099999</v>
      </c>
      <c r="O23" s="56">
        <v>898155842.99699998</v>
      </c>
      <c r="P23" s="56">
        <v>139211</v>
      </c>
      <c r="Q23" s="56">
        <v>158121</v>
      </c>
      <c r="R23" s="57">
        <v>-11.9591958057437</v>
      </c>
      <c r="S23" s="56">
        <v>44.353029587460803</v>
      </c>
      <c r="T23" s="56">
        <v>46.087381815192202</v>
      </c>
      <c r="U23" s="58">
        <v>-3.9103354243510902</v>
      </c>
    </row>
    <row r="24" spans="1:21" ht="12" thickBot="1">
      <c r="A24" s="74"/>
      <c r="B24" s="69" t="s">
        <v>22</v>
      </c>
      <c r="C24" s="70"/>
      <c r="D24" s="56">
        <v>461840.02149999997</v>
      </c>
      <c r="E24" s="59"/>
      <c r="F24" s="59"/>
      <c r="G24" s="56">
        <v>369107.71220000001</v>
      </c>
      <c r="H24" s="57">
        <v>25.1233735397415</v>
      </c>
      <c r="I24" s="56">
        <v>60081.689899999998</v>
      </c>
      <c r="J24" s="57">
        <v>13.0091995286294</v>
      </c>
      <c r="K24" s="56">
        <v>54580.647700000001</v>
      </c>
      <c r="L24" s="57">
        <v>14.7871870177629</v>
      </c>
      <c r="M24" s="57">
        <v>0.100787411505928</v>
      </c>
      <c r="N24" s="56">
        <v>1729915.6584000001</v>
      </c>
      <c r="O24" s="56">
        <v>87105232.743499994</v>
      </c>
      <c r="P24" s="56">
        <v>35760</v>
      </c>
      <c r="Q24" s="56">
        <v>40528</v>
      </c>
      <c r="R24" s="57">
        <v>-11.764705882352899</v>
      </c>
      <c r="S24" s="56">
        <v>12.914989415548099</v>
      </c>
      <c r="T24" s="56">
        <v>12.983551290465901</v>
      </c>
      <c r="U24" s="58">
        <v>-0.53087054670918199</v>
      </c>
    </row>
    <row r="25" spans="1:21" ht="12" thickBot="1">
      <c r="A25" s="74"/>
      <c r="B25" s="69" t="s">
        <v>23</v>
      </c>
      <c r="C25" s="70"/>
      <c r="D25" s="56">
        <v>504816.28110000002</v>
      </c>
      <c r="E25" s="59"/>
      <c r="F25" s="59"/>
      <c r="G25" s="56">
        <v>387327.78570000001</v>
      </c>
      <c r="H25" s="57">
        <v>30.3330924704171</v>
      </c>
      <c r="I25" s="56">
        <v>-23830.715199999999</v>
      </c>
      <c r="J25" s="57">
        <v>-4.72067088408334</v>
      </c>
      <c r="K25" s="56">
        <v>26823.264200000001</v>
      </c>
      <c r="L25" s="57">
        <v>6.9252104264927796</v>
      </c>
      <c r="M25" s="57">
        <v>-1.8884345701668901</v>
      </c>
      <c r="N25" s="56">
        <v>2013907.7382</v>
      </c>
      <c r="O25" s="56">
        <v>101873824.7612</v>
      </c>
      <c r="P25" s="56">
        <v>26227</v>
      </c>
      <c r="Q25" s="56">
        <v>30275</v>
      </c>
      <c r="R25" s="57">
        <v>-13.370767960363301</v>
      </c>
      <c r="S25" s="56">
        <v>19.247961303237101</v>
      </c>
      <c r="T25" s="56">
        <v>23.029007626754701</v>
      </c>
      <c r="U25" s="58">
        <v>-19.643879494301199</v>
      </c>
    </row>
    <row r="26" spans="1:21" ht="12" thickBot="1">
      <c r="A26" s="74"/>
      <c r="B26" s="69" t="s">
        <v>24</v>
      </c>
      <c r="C26" s="70"/>
      <c r="D26" s="56">
        <v>729894.54599999997</v>
      </c>
      <c r="E26" s="59"/>
      <c r="F26" s="59"/>
      <c r="G26" s="56">
        <v>614721.87529999996</v>
      </c>
      <c r="H26" s="57">
        <v>18.735736489577999</v>
      </c>
      <c r="I26" s="56">
        <v>142302.3653</v>
      </c>
      <c r="J26" s="57">
        <v>19.496291084767201</v>
      </c>
      <c r="K26" s="56">
        <v>109860.26880000001</v>
      </c>
      <c r="L26" s="57">
        <v>17.871540482659</v>
      </c>
      <c r="M26" s="57">
        <v>0.29530326891026198</v>
      </c>
      <c r="N26" s="56">
        <v>2699097.5471999999</v>
      </c>
      <c r="O26" s="56">
        <v>194818151.7286</v>
      </c>
      <c r="P26" s="56">
        <v>49759</v>
      </c>
      <c r="Q26" s="56">
        <v>57224</v>
      </c>
      <c r="R26" s="57">
        <v>-13.0452257793933</v>
      </c>
      <c r="S26" s="56">
        <v>14.668593540867001</v>
      </c>
      <c r="T26" s="56">
        <v>14.8205303037187</v>
      </c>
      <c r="U26" s="58">
        <v>-1.0357963933518299</v>
      </c>
    </row>
    <row r="27" spans="1:21" ht="12" thickBot="1">
      <c r="A27" s="74"/>
      <c r="B27" s="69" t="s">
        <v>25</v>
      </c>
      <c r="C27" s="70"/>
      <c r="D27" s="56">
        <v>301859.64240000001</v>
      </c>
      <c r="E27" s="59"/>
      <c r="F27" s="59"/>
      <c r="G27" s="56">
        <v>257682.70670000001</v>
      </c>
      <c r="H27" s="57">
        <v>17.143927221872801</v>
      </c>
      <c r="I27" s="56">
        <v>70938.245200000005</v>
      </c>
      <c r="J27" s="57">
        <v>23.500407221048199</v>
      </c>
      <c r="K27" s="56">
        <v>59520.900800000003</v>
      </c>
      <c r="L27" s="57">
        <v>23.0985235921538</v>
      </c>
      <c r="M27" s="57">
        <v>0.191820759540655</v>
      </c>
      <c r="N27" s="56">
        <v>1065538.8787</v>
      </c>
      <c r="O27" s="56">
        <v>70972860.463799998</v>
      </c>
      <c r="P27" s="56">
        <v>36091</v>
      </c>
      <c r="Q27" s="56">
        <v>39973</v>
      </c>
      <c r="R27" s="57">
        <v>-9.7115552998273795</v>
      </c>
      <c r="S27" s="56">
        <v>8.3638481172591508</v>
      </c>
      <c r="T27" s="56">
        <v>8.4639636604708208</v>
      </c>
      <c r="U27" s="58">
        <v>-1.1970033626636001</v>
      </c>
    </row>
    <row r="28" spans="1:21" ht="12" thickBot="1">
      <c r="A28" s="74"/>
      <c r="B28" s="69" t="s">
        <v>26</v>
      </c>
      <c r="C28" s="70"/>
      <c r="D28" s="56">
        <v>1423118.0408999999</v>
      </c>
      <c r="E28" s="59"/>
      <c r="F28" s="59"/>
      <c r="G28" s="56">
        <v>1185603.8647</v>
      </c>
      <c r="H28" s="57">
        <v>20.0331816782749</v>
      </c>
      <c r="I28" s="56">
        <v>66170.756099999999</v>
      </c>
      <c r="J28" s="57">
        <v>4.6497025684638702</v>
      </c>
      <c r="K28" s="56">
        <v>56535.815999999999</v>
      </c>
      <c r="L28" s="57">
        <v>4.7685249418704903</v>
      </c>
      <c r="M28" s="57">
        <v>0.17042188088343899</v>
      </c>
      <c r="N28" s="56">
        <v>5216797.8362999996</v>
      </c>
      <c r="O28" s="56">
        <v>294986460.71689999</v>
      </c>
      <c r="P28" s="56">
        <v>51997</v>
      </c>
      <c r="Q28" s="56">
        <v>57816</v>
      </c>
      <c r="R28" s="57">
        <v>-10.064687975646899</v>
      </c>
      <c r="S28" s="56">
        <v>27.369233626940002</v>
      </c>
      <c r="T28" s="56">
        <v>28.2062738895807</v>
      </c>
      <c r="U28" s="58">
        <v>-3.0583255419209601</v>
      </c>
    </row>
    <row r="29" spans="1:21" ht="12" thickBot="1">
      <c r="A29" s="74"/>
      <c r="B29" s="69" t="s">
        <v>27</v>
      </c>
      <c r="C29" s="70"/>
      <c r="D29" s="56">
        <v>790658.23620000004</v>
      </c>
      <c r="E29" s="59"/>
      <c r="F29" s="59"/>
      <c r="G29" s="56">
        <v>747513.44669999997</v>
      </c>
      <c r="H29" s="57">
        <v>5.77177436612926</v>
      </c>
      <c r="I29" s="56">
        <v>117649.4605</v>
      </c>
      <c r="J29" s="57">
        <v>14.879938652816399</v>
      </c>
      <c r="K29" s="56">
        <v>107202.2501</v>
      </c>
      <c r="L29" s="57">
        <v>14.3411801584652</v>
      </c>
      <c r="M29" s="57">
        <v>9.7453275376726003E-2</v>
      </c>
      <c r="N29" s="56">
        <v>2789633.0282000001</v>
      </c>
      <c r="O29" s="56">
        <v>211413106.6733</v>
      </c>
      <c r="P29" s="56">
        <v>109605</v>
      </c>
      <c r="Q29" s="56">
        <v>125033</v>
      </c>
      <c r="R29" s="57">
        <v>-12.3391424663889</v>
      </c>
      <c r="S29" s="56">
        <v>7.2137059094019396</v>
      </c>
      <c r="T29" s="56">
        <v>7.2620049282989303</v>
      </c>
      <c r="U29" s="58">
        <v>-0.66954516171829104</v>
      </c>
    </row>
    <row r="30" spans="1:21" ht="12" thickBot="1">
      <c r="A30" s="74"/>
      <c r="B30" s="69" t="s">
        <v>28</v>
      </c>
      <c r="C30" s="70"/>
      <c r="D30" s="56">
        <v>1822624.4705000001</v>
      </c>
      <c r="E30" s="59"/>
      <c r="F30" s="59"/>
      <c r="G30" s="56">
        <v>1421681.0316000001</v>
      </c>
      <c r="H30" s="57">
        <v>28.202067129556301</v>
      </c>
      <c r="I30" s="56">
        <v>206475.98970000001</v>
      </c>
      <c r="J30" s="57">
        <v>11.3284987139099</v>
      </c>
      <c r="K30" s="56">
        <v>132982.40820000001</v>
      </c>
      <c r="L30" s="57">
        <v>9.3538849604216701</v>
      </c>
      <c r="M30" s="57">
        <v>0.552656418956323</v>
      </c>
      <c r="N30" s="56">
        <v>6275542.6234999998</v>
      </c>
      <c r="O30" s="56">
        <v>344411915.56989998</v>
      </c>
      <c r="P30" s="56">
        <v>103488</v>
      </c>
      <c r="Q30" s="56">
        <v>113802</v>
      </c>
      <c r="R30" s="57">
        <v>-9.0631096114303809</v>
      </c>
      <c r="S30" s="56">
        <v>17.611940229785102</v>
      </c>
      <c r="T30" s="56">
        <v>18.2718718221121</v>
      </c>
      <c r="U30" s="58">
        <v>-3.7470692252914102</v>
      </c>
    </row>
    <row r="31" spans="1:21" ht="12" thickBot="1">
      <c r="A31" s="74"/>
      <c r="B31" s="69" t="s">
        <v>29</v>
      </c>
      <c r="C31" s="70"/>
      <c r="D31" s="56">
        <v>3239046.3916000002</v>
      </c>
      <c r="E31" s="59"/>
      <c r="F31" s="59"/>
      <c r="G31" s="56">
        <v>2149212.6505999998</v>
      </c>
      <c r="H31" s="57">
        <v>50.708511356274997</v>
      </c>
      <c r="I31" s="56">
        <v>-142196.1502</v>
      </c>
      <c r="J31" s="57">
        <v>-4.3900621667156496</v>
      </c>
      <c r="K31" s="56">
        <v>-84411.939400000003</v>
      </c>
      <c r="L31" s="57">
        <v>-3.9275750296944598</v>
      </c>
      <c r="M31" s="57">
        <v>0.68455020949323198</v>
      </c>
      <c r="N31" s="56">
        <v>14471375.1008</v>
      </c>
      <c r="O31" s="56">
        <v>361240928.41939998</v>
      </c>
      <c r="P31" s="56">
        <v>62751</v>
      </c>
      <c r="Q31" s="56">
        <v>80978</v>
      </c>
      <c r="R31" s="57">
        <v>-22.5085825779842</v>
      </c>
      <c r="S31" s="56">
        <v>51.617446600054201</v>
      </c>
      <c r="T31" s="56">
        <v>53.894351339870099</v>
      </c>
      <c r="U31" s="58">
        <v>-4.4111146323412198</v>
      </c>
    </row>
    <row r="32" spans="1:21" ht="12" thickBot="1">
      <c r="A32" s="74"/>
      <c r="B32" s="69" t="s">
        <v>30</v>
      </c>
      <c r="C32" s="70"/>
      <c r="D32" s="56">
        <v>160086.85810000001</v>
      </c>
      <c r="E32" s="59"/>
      <c r="F32" s="59"/>
      <c r="G32" s="56">
        <v>111596.7988</v>
      </c>
      <c r="H32" s="57">
        <v>43.451120302207102</v>
      </c>
      <c r="I32" s="56">
        <v>30996.655999999999</v>
      </c>
      <c r="J32" s="57">
        <v>19.362398867643201</v>
      </c>
      <c r="K32" s="56">
        <v>25344.424200000001</v>
      </c>
      <c r="L32" s="57">
        <v>22.710708974207598</v>
      </c>
      <c r="M32" s="57">
        <v>0.22301677699981001</v>
      </c>
      <c r="N32" s="56">
        <v>561691.78870000003</v>
      </c>
      <c r="O32" s="56">
        <v>34708383.383199997</v>
      </c>
      <c r="P32" s="56">
        <v>27646</v>
      </c>
      <c r="Q32" s="56">
        <v>30682</v>
      </c>
      <c r="R32" s="57">
        <v>-9.8950524737631191</v>
      </c>
      <c r="S32" s="56">
        <v>5.7905974860739304</v>
      </c>
      <c r="T32" s="56">
        <v>5.8983533635356196</v>
      </c>
      <c r="U32" s="58">
        <v>-1.8608766663688201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513.21709999999996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339508.20760000002</v>
      </c>
      <c r="E35" s="59"/>
      <c r="F35" s="59"/>
      <c r="G35" s="56">
        <v>259005.81909999999</v>
      </c>
      <c r="H35" s="57">
        <v>31.081304960533998</v>
      </c>
      <c r="I35" s="56">
        <v>33753.314599999998</v>
      </c>
      <c r="J35" s="57">
        <v>9.9418258069823509</v>
      </c>
      <c r="K35" s="56">
        <v>20641.3645</v>
      </c>
      <c r="L35" s="57">
        <v>7.9694597487134198</v>
      </c>
      <c r="M35" s="57">
        <v>0.63522690566314099</v>
      </c>
      <c r="N35" s="56">
        <v>1266098.1148999999</v>
      </c>
      <c r="O35" s="56">
        <v>57526992.565800004</v>
      </c>
      <c r="P35" s="56">
        <v>18877</v>
      </c>
      <c r="Q35" s="56">
        <v>22699</v>
      </c>
      <c r="R35" s="57">
        <v>-16.837746156218302</v>
      </c>
      <c r="S35" s="56">
        <v>17.985284081157001</v>
      </c>
      <c r="T35" s="56">
        <v>17.521051557337302</v>
      </c>
      <c r="U35" s="58">
        <v>2.5811798230421701</v>
      </c>
    </row>
    <row r="36" spans="1:21" ht="12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69" t="s">
        <v>64</v>
      </c>
      <c r="C37" s="70"/>
      <c r="D37" s="56">
        <v>173209.42</v>
      </c>
      <c r="E37" s="59"/>
      <c r="F37" s="59"/>
      <c r="G37" s="56">
        <v>115421.53</v>
      </c>
      <c r="H37" s="57">
        <v>50.0668202890743</v>
      </c>
      <c r="I37" s="56">
        <v>10292.280000000001</v>
      </c>
      <c r="J37" s="57">
        <v>5.9421017632874698</v>
      </c>
      <c r="K37" s="56">
        <v>5024.53</v>
      </c>
      <c r="L37" s="57">
        <v>4.3531999619135204</v>
      </c>
      <c r="M37" s="57">
        <v>1.0484065176245301</v>
      </c>
      <c r="N37" s="56">
        <v>978951.61</v>
      </c>
      <c r="O37" s="56">
        <v>55204793.509999998</v>
      </c>
      <c r="P37" s="56">
        <v>123</v>
      </c>
      <c r="Q37" s="56">
        <v>194</v>
      </c>
      <c r="R37" s="57">
        <v>-36.597938144329902</v>
      </c>
      <c r="S37" s="56">
        <v>1408.2066666666699</v>
      </c>
      <c r="T37" s="56">
        <v>1584.2117525773201</v>
      </c>
      <c r="U37" s="58">
        <v>-12.4985266777121</v>
      </c>
    </row>
    <row r="38" spans="1:21" ht="12" thickBot="1">
      <c r="A38" s="74"/>
      <c r="B38" s="69" t="s">
        <v>35</v>
      </c>
      <c r="C38" s="70"/>
      <c r="D38" s="56">
        <v>1467110.96</v>
      </c>
      <c r="E38" s="59"/>
      <c r="F38" s="59"/>
      <c r="G38" s="56">
        <v>1479867.46</v>
      </c>
      <c r="H38" s="57">
        <v>-0.86200287152742305</v>
      </c>
      <c r="I38" s="56">
        <v>-275381.31</v>
      </c>
      <c r="J38" s="57">
        <v>-18.770312369556599</v>
      </c>
      <c r="K38" s="56">
        <v>-246034.36</v>
      </c>
      <c r="L38" s="57">
        <v>-16.625432118089801</v>
      </c>
      <c r="M38" s="57">
        <v>0.119279884321848</v>
      </c>
      <c r="N38" s="56">
        <v>6793449.1799999997</v>
      </c>
      <c r="O38" s="56">
        <v>115027368</v>
      </c>
      <c r="P38" s="56">
        <v>534</v>
      </c>
      <c r="Q38" s="56">
        <v>715</v>
      </c>
      <c r="R38" s="57">
        <v>-25.314685314685299</v>
      </c>
      <c r="S38" s="56">
        <v>2747.3988014981301</v>
      </c>
      <c r="T38" s="56">
        <v>2681.65317482518</v>
      </c>
      <c r="U38" s="58">
        <v>2.3930135893304598</v>
      </c>
    </row>
    <row r="39" spans="1:21" ht="12" thickBot="1">
      <c r="A39" s="74"/>
      <c r="B39" s="69" t="s">
        <v>36</v>
      </c>
      <c r="C39" s="70"/>
      <c r="D39" s="56">
        <v>1181707.45</v>
      </c>
      <c r="E39" s="59"/>
      <c r="F39" s="59"/>
      <c r="G39" s="56">
        <v>713946.16</v>
      </c>
      <c r="H39" s="57">
        <v>65.517726154588402</v>
      </c>
      <c r="I39" s="56">
        <v>-127429.12</v>
      </c>
      <c r="J39" s="57">
        <v>-10.7834743700736</v>
      </c>
      <c r="K39" s="56">
        <v>-47490.36</v>
      </c>
      <c r="L39" s="57">
        <v>-6.65181251202472</v>
      </c>
      <c r="M39" s="57">
        <v>1.68326287692913</v>
      </c>
      <c r="N39" s="56">
        <v>5016770.4000000004</v>
      </c>
      <c r="O39" s="56">
        <v>103316700.33</v>
      </c>
      <c r="P39" s="56">
        <v>395</v>
      </c>
      <c r="Q39" s="56">
        <v>510</v>
      </c>
      <c r="R39" s="57">
        <v>-22.5490196078431</v>
      </c>
      <c r="S39" s="56">
        <v>2991.6644303797498</v>
      </c>
      <c r="T39" s="56">
        <v>3272.6640196078401</v>
      </c>
      <c r="U39" s="58">
        <v>-9.3927509507617994</v>
      </c>
    </row>
    <row r="40" spans="1:21" ht="12" thickBot="1">
      <c r="A40" s="74"/>
      <c r="B40" s="69" t="s">
        <v>37</v>
      </c>
      <c r="C40" s="70"/>
      <c r="D40" s="56">
        <v>1060557.96</v>
      </c>
      <c r="E40" s="59"/>
      <c r="F40" s="59"/>
      <c r="G40" s="56">
        <v>790991.67</v>
      </c>
      <c r="H40" s="57">
        <v>34.079535881838098</v>
      </c>
      <c r="I40" s="56">
        <v>-223880.16</v>
      </c>
      <c r="J40" s="57">
        <v>-21.109658165217098</v>
      </c>
      <c r="K40" s="56">
        <v>-161204.79999999999</v>
      </c>
      <c r="L40" s="57">
        <v>-20.380088199917498</v>
      </c>
      <c r="M40" s="57">
        <v>0.38879338580488898</v>
      </c>
      <c r="N40" s="56">
        <v>4878139.53</v>
      </c>
      <c r="O40" s="56">
        <v>83658048.629999995</v>
      </c>
      <c r="P40" s="56">
        <v>442</v>
      </c>
      <c r="Q40" s="56">
        <v>550</v>
      </c>
      <c r="R40" s="57">
        <v>-19.636363636363601</v>
      </c>
      <c r="S40" s="56">
        <v>2399.4523981900502</v>
      </c>
      <c r="T40" s="56">
        <v>2660.8775636363598</v>
      </c>
      <c r="U40" s="58">
        <v>-10.895201156877199</v>
      </c>
    </row>
    <row r="41" spans="1:21" ht="12" thickBot="1">
      <c r="A41" s="74"/>
      <c r="B41" s="69" t="s">
        <v>66</v>
      </c>
      <c r="C41" s="70"/>
      <c r="D41" s="56">
        <v>0.42</v>
      </c>
      <c r="E41" s="59"/>
      <c r="F41" s="59"/>
      <c r="G41" s="56">
        <v>3.42</v>
      </c>
      <c r="H41" s="57">
        <v>-87.719298245613999</v>
      </c>
      <c r="I41" s="56">
        <v>-55.21</v>
      </c>
      <c r="J41" s="57">
        <v>-13145.238095238101</v>
      </c>
      <c r="K41" s="56">
        <v>3.42</v>
      </c>
      <c r="L41" s="57">
        <v>100</v>
      </c>
      <c r="M41" s="57">
        <v>-17.143274853801199</v>
      </c>
      <c r="N41" s="56">
        <v>2.2599999999999998</v>
      </c>
      <c r="O41" s="56">
        <v>1380.14</v>
      </c>
      <c r="P41" s="56">
        <v>13</v>
      </c>
      <c r="Q41" s="56">
        <v>46</v>
      </c>
      <c r="R41" s="57">
        <v>-71.739130434782595</v>
      </c>
      <c r="S41" s="56">
        <v>3.2307692307692003E-2</v>
      </c>
      <c r="T41" s="56">
        <v>0.04</v>
      </c>
      <c r="U41" s="58">
        <v>-23.8095238095238</v>
      </c>
    </row>
    <row r="42" spans="1:21" ht="12" thickBot="1">
      <c r="A42" s="74"/>
      <c r="B42" s="69" t="s">
        <v>32</v>
      </c>
      <c r="C42" s="70"/>
      <c r="D42" s="56">
        <v>71357.265199999994</v>
      </c>
      <c r="E42" s="59"/>
      <c r="F42" s="59"/>
      <c r="G42" s="56">
        <v>248899.9994</v>
      </c>
      <c r="H42" s="57">
        <v>-71.330950031332094</v>
      </c>
      <c r="I42" s="56">
        <v>5708.6369999999997</v>
      </c>
      <c r="J42" s="57">
        <v>8.0000781756417503</v>
      </c>
      <c r="K42" s="56">
        <v>15980.353300000001</v>
      </c>
      <c r="L42" s="57">
        <v>6.4203910560555801</v>
      </c>
      <c r="M42" s="57">
        <v>-0.64277153997590297</v>
      </c>
      <c r="N42" s="56">
        <v>322376.9228</v>
      </c>
      <c r="O42" s="56">
        <v>19536822.975200001</v>
      </c>
      <c r="P42" s="56">
        <v>113</v>
      </c>
      <c r="Q42" s="56">
        <v>132</v>
      </c>
      <c r="R42" s="57">
        <v>-14.3939393939394</v>
      </c>
      <c r="S42" s="56">
        <v>631.48022300884998</v>
      </c>
      <c r="T42" s="56">
        <v>571.23801818181801</v>
      </c>
      <c r="U42" s="58">
        <v>9.5398403041020003</v>
      </c>
    </row>
    <row r="43" spans="1:21" ht="12" thickBot="1">
      <c r="A43" s="74"/>
      <c r="B43" s="69" t="s">
        <v>33</v>
      </c>
      <c r="C43" s="70"/>
      <c r="D43" s="56">
        <v>668597.60179999995</v>
      </c>
      <c r="E43" s="59"/>
      <c r="F43" s="59"/>
      <c r="G43" s="56">
        <v>600229.06969999999</v>
      </c>
      <c r="H43" s="57">
        <v>11.390406688261701</v>
      </c>
      <c r="I43" s="56">
        <v>34502.232900000003</v>
      </c>
      <c r="J43" s="57">
        <v>5.16038837218575</v>
      </c>
      <c r="K43" s="56">
        <v>4846.4143999999997</v>
      </c>
      <c r="L43" s="57">
        <v>0.80742747138559701</v>
      </c>
      <c r="M43" s="57">
        <v>6.1191256158367304</v>
      </c>
      <c r="N43" s="56">
        <v>2788396.5986000001</v>
      </c>
      <c r="O43" s="56">
        <v>131014216.3882</v>
      </c>
      <c r="P43" s="56">
        <v>2838</v>
      </c>
      <c r="Q43" s="56">
        <v>3498</v>
      </c>
      <c r="R43" s="57">
        <v>-18.867924528301899</v>
      </c>
      <c r="S43" s="56">
        <v>235.587597533474</v>
      </c>
      <c r="T43" s="56">
        <v>263.932506375071</v>
      </c>
      <c r="U43" s="58">
        <v>-12.031579394823501</v>
      </c>
    </row>
    <row r="44" spans="1:21" ht="12" thickBot="1">
      <c r="A44" s="74"/>
      <c r="B44" s="69" t="s">
        <v>38</v>
      </c>
      <c r="C44" s="70"/>
      <c r="D44" s="56">
        <v>996613.71</v>
      </c>
      <c r="E44" s="59"/>
      <c r="F44" s="59"/>
      <c r="G44" s="56">
        <v>736023.92</v>
      </c>
      <c r="H44" s="57">
        <v>35.405070802590203</v>
      </c>
      <c r="I44" s="56">
        <v>-242355.99</v>
      </c>
      <c r="J44" s="57">
        <v>-24.317946619457999</v>
      </c>
      <c r="K44" s="56">
        <v>-103726.62</v>
      </c>
      <c r="L44" s="57">
        <v>-14.092832743805401</v>
      </c>
      <c r="M44" s="57">
        <v>1.33648787553282</v>
      </c>
      <c r="N44" s="56">
        <v>4185110.39</v>
      </c>
      <c r="O44" s="56">
        <v>56582116.630000003</v>
      </c>
      <c r="P44" s="56">
        <v>603</v>
      </c>
      <c r="Q44" s="56">
        <v>761</v>
      </c>
      <c r="R44" s="57">
        <v>-20.762155059132699</v>
      </c>
      <c r="S44" s="56">
        <v>1652.7590547263701</v>
      </c>
      <c r="T44" s="56">
        <v>1682.7037056504601</v>
      </c>
      <c r="U44" s="58">
        <v>-1.81179772323496</v>
      </c>
    </row>
    <row r="45" spans="1:21" ht="12" thickBot="1">
      <c r="A45" s="74"/>
      <c r="B45" s="69" t="s">
        <v>39</v>
      </c>
      <c r="C45" s="70"/>
      <c r="D45" s="56">
        <v>321281.33</v>
      </c>
      <c r="E45" s="59"/>
      <c r="F45" s="59"/>
      <c r="G45" s="56">
        <v>344313.78</v>
      </c>
      <c r="H45" s="57">
        <v>-6.6893779273080503</v>
      </c>
      <c r="I45" s="56">
        <v>35210.449999999997</v>
      </c>
      <c r="J45" s="57">
        <v>10.9593825448868</v>
      </c>
      <c r="K45" s="56">
        <v>43842.61</v>
      </c>
      <c r="L45" s="57">
        <v>12.733330045634499</v>
      </c>
      <c r="M45" s="57">
        <v>-0.19688973808812901</v>
      </c>
      <c r="N45" s="56">
        <v>1520581.63</v>
      </c>
      <c r="O45" s="56">
        <v>24778131.559999999</v>
      </c>
      <c r="P45" s="56">
        <v>228</v>
      </c>
      <c r="Q45" s="56">
        <v>319</v>
      </c>
      <c r="R45" s="57">
        <v>-28.526645768025102</v>
      </c>
      <c r="S45" s="56">
        <v>1409.12864035088</v>
      </c>
      <c r="T45" s="56">
        <v>1619.50846394984</v>
      </c>
      <c r="U45" s="58">
        <v>-14.929781254505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12591.7919</v>
      </c>
      <c r="E47" s="62"/>
      <c r="F47" s="62"/>
      <c r="G47" s="61">
        <v>46990.711900000002</v>
      </c>
      <c r="H47" s="63">
        <v>-73.203657933941599</v>
      </c>
      <c r="I47" s="61">
        <v>1152.4784999999999</v>
      </c>
      <c r="J47" s="63">
        <v>9.1526171108339192</v>
      </c>
      <c r="K47" s="61">
        <v>2454.1370000000002</v>
      </c>
      <c r="L47" s="63">
        <v>5.2226001709073904</v>
      </c>
      <c r="M47" s="63">
        <v>-0.53039357623474204</v>
      </c>
      <c r="N47" s="61">
        <v>68701.314499999993</v>
      </c>
      <c r="O47" s="61">
        <v>7034157.5272000004</v>
      </c>
      <c r="P47" s="61">
        <v>18</v>
      </c>
      <c r="Q47" s="61">
        <v>17</v>
      </c>
      <c r="R47" s="63">
        <v>5.8823529411764701</v>
      </c>
      <c r="S47" s="61">
        <v>699.54399444444505</v>
      </c>
      <c r="T47" s="61">
        <v>1336.3944058823499</v>
      </c>
      <c r="U47" s="64">
        <v>-91.037935640298798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109578.86199999999</v>
      </c>
      <c r="D2" s="37">
        <v>891201.32828205102</v>
      </c>
      <c r="E2" s="37">
        <v>717641.19933846197</v>
      </c>
      <c r="F2" s="37">
        <v>173520.094755556</v>
      </c>
      <c r="G2" s="37">
        <v>717641.19933846197</v>
      </c>
      <c r="H2" s="37">
        <v>0.19471233311581601</v>
      </c>
    </row>
    <row r="3" spans="1:8">
      <c r="A3" s="37">
        <v>2</v>
      </c>
      <c r="B3" s="37">
        <v>13</v>
      </c>
      <c r="C3" s="37">
        <v>12503</v>
      </c>
      <c r="D3" s="37">
        <v>128385.356687179</v>
      </c>
      <c r="E3" s="37">
        <v>99899.812257265003</v>
      </c>
      <c r="F3" s="37">
        <v>28458.174515384599</v>
      </c>
      <c r="G3" s="37">
        <v>99899.812257265003</v>
      </c>
      <c r="H3" s="37">
        <v>0.22170941778473299</v>
      </c>
    </row>
    <row r="4" spans="1:8">
      <c r="A4" s="37">
        <v>3</v>
      </c>
      <c r="B4" s="37">
        <v>14</v>
      </c>
      <c r="C4" s="37">
        <v>173245</v>
      </c>
      <c r="D4" s="37">
        <v>215023.22441464299</v>
      </c>
      <c r="E4" s="37">
        <v>170371.76826965899</v>
      </c>
      <c r="F4" s="37">
        <v>44635.310845839398</v>
      </c>
      <c r="G4" s="37">
        <v>170371.76826965899</v>
      </c>
      <c r="H4" s="37">
        <v>0.20759926151948799</v>
      </c>
    </row>
    <row r="5" spans="1:8">
      <c r="A5" s="37">
        <v>4</v>
      </c>
      <c r="B5" s="37">
        <v>15</v>
      </c>
      <c r="C5" s="37">
        <v>3509</v>
      </c>
      <c r="D5" s="37">
        <v>57814.873400332799</v>
      </c>
      <c r="E5" s="37">
        <v>44344.875945223503</v>
      </c>
      <c r="F5" s="37">
        <v>13455.937626049499</v>
      </c>
      <c r="G5" s="37">
        <v>44344.875945223503</v>
      </c>
      <c r="H5" s="37">
        <v>0.23279841224824999</v>
      </c>
    </row>
    <row r="6" spans="1:8">
      <c r="A6" s="37">
        <v>5</v>
      </c>
      <c r="B6" s="37">
        <v>16</v>
      </c>
      <c r="C6" s="37">
        <v>4015</v>
      </c>
      <c r="D6" s="37">
        <v>355289.219152137</v>
      </c>
      <c r="E6" s="37">
        <v>315790.20925384603</v>
      </c>
      <c r="F6" s="37">
        <v>39477.334684615402</v>
      </c>
      <c r="G6" s="37">
        <v>315790.20925384603</v>
      </c>
      <c r="H6" s="37">
        <v>0.111120014642974</v>
      </c>
    </row>
    <row r="7" spans="1:8">
      <c r="A7" s="37">
        <v>6</v>
      </c>
      <c r="B7" s="37">
        <v>17</v>
      </c>
      <c r="C7" s="37">
        <v>30839</v>
      </c>
      <c r="D7" s="37">
        <v>377695.37203162402</v>
      </c>
      <c r="E7" s="37">
        <v>301246.37513675197</v>
      </c>
      <c r="F7" s="37">
        <v>76396.680655555596</v>
      </c>
      <c r="G7" s="37">
        <v>301246.37513675197</v>
      </c>
      <c r="H7" s="37">
        <v>0.20229865075970399</v>
      </c>
    </row>
    <row r="8" spans="1:8">
      <c r="A8" s="37">
        <v>7</v>
      </c>
      <c r="B8" s="37">
        <v>18</v>
      </c>
      <c r="C8" s="37">
        <v>92848</v>
      </c>
      <c r="D8" s="37">
        <v>145616.40153931599</v>
      </c>
      <c r="E8" s="37">
        <v>118337.162917094</v>
      </c>
      <c r="F8" s="37">
        <v>27278.409562393201</v>
      </c>
      <c r="G8" s="37">
        <v>118337.162917094</v>
      </c>
      <c r="H8" s="37">
        <v>0.18733167818459701</v>
      </c>
    </row>
    <row r="9" spans="1:8">
      <c r="A9" s="37">
        <v>8</v>
      </c>
      <c r="B9" s="37">
        <v>19</v>
      </c>
      <c r="C9" s="37">
        <v>55483</v>
      </c>
      <c r="D9" s="37">
        <v>154163.40413846201</v>
      </c>
      <c r="E9" s="37">
        <v>141956.697528205</v>
      </c>
      <c r="F9" s="37">
        <v>12197.2279777778</v>
      </c>
      <c r="G9" s="37">
        <v>141956.697528205</v>
      </c>
      <c r="H9" s="37">
        <v>7.9123693657119298E-2</v>
      </c>
    </row>
    <row r="10" spans="1:8">
      <c r="A10" s="37">
        <v>9</v>
      </c>
      <c r="B10" s="37">
        <v>21</v>
      </c>
      <c r="C10" s="37">
        <v>420293</v>
      </c>
      <c r="D10" s="37">
        <v>1670433.1435644201</v>
      </c>
      <c r="E10" s="37">
        <v>1727648.1852333299</v>
      </c>
      <c r="F10" s="37">
        <v>-57383.659247008502</v>
      </c>
      <c r="G10" s="37">
        <v>1727648.1852333299</v>
      </c>
      <c r="H10" s="37">
        <v>-3.4356030649170602E-2</v>
      </c>
    </row>
    <row r="11" spans="1:8">
      <c r="A11" s="37">
        <v>10</v>
      </c>
      <c r="B11" s="37">
        <v>22</v>
      </c>
      <c r="C11" s="37">
        <v>42871.678</v>
      </c>
      <c r="D11" s="37">
        <v>779484.37342734996</v>
      </c>
      <c r="E11" s="37">
        <v>670759.17064102599</v>
      </c>
      <c r="F11" s="37">
        <v>108706.912188034</v>
      </c>
      <c r="G11" s="37">
        <v>670759.17064102599</v>
      </c>
      <c r="H11" s="37">
        <v>0.13946330004954699</v>
      </c>
    </row>
    <row r="12" spans="1:8">
      <c r="A12" s="37">
        <v>11</v>
      </c>
      <c r="B12" s="37">
        <v>23</v>
      </c>
      <c r="C12" s="37">
        <v>332317.647</v>
      </c>
      <c r="D12" s="37">
        <v>3292719.6030871798</v>
      </c>
      <c r="E12" s="37">
        <v>3232917.1660957299</v>
      </c>
      <c r="F12" s="37">
        <v>59568.936905982897</v>
      </c>
      <c r="G12" s="37">
        <v>3232917.1660957299</v>
      </c>
      <c r="H12" s="37">
        <v>1.8092388256908599E-2</v>
      </c>
    </row>
    <row r="13" spans="1:8">
      <c r="A13" s="37">
        <v>12</v>
      </c>
      <c r="B13" s="37">
        <v>24</v>
      </c>
      <c r="C13" s="37">
        <v>30746</v>
      </c>
      <c r="D13" s="37">
        <v>1067784.9349461501</v>
      </c>
      <c r="E13" s="37">
        <v>1072067.87451282</v>
      </c>
      <c r="F13" s="37">
        <v>-4363.7600794871796</v>
      </c>
      <c r="G13" s="37">
        <v>1072067.87451282</v>
      </c>
      <c r="H13" s="37">
        <v>-4.0870499799498996E-3</v>
      </c>
    </row>
    <row r="14" spans="1:8">
      <c r="A14" s="37">
        <v>13</v>
      </c>
      <c r="B14" s="37">
        <v>25</v>
      </c>
      <c r="C14" s="37">
        <v>120470</v>
      </c>
      <c r="D14" s="37">
        <v>1763698.41134387</v>
      </c>
      <c r="E14" s="37">
        <v>1665388.8949</v>
      </c>
      <c r="F14" s="37">
        <v>98178.496400000004</v>
      </c>
      <c r="G14" s="37">
        <v>1665388.8949</v>
      </c>
      <c r="H14" s="37">
        <v>5.5670396767558999E-2</v>
      </c>
    </row>
    <row r="15" spans="1:8">
      <c r="A15" s="37">
        <v>14</v>
      </c>
      <c r="B15" s="37">
        <v>26</v>
      </c>
      <c r="C15" s="37">
        <v>90675</v>
      </c>
      <c r="D15" s="37">
        <v>480028.52431446902</v>
      </c>
      <c r="E15" s="37">
        <v>425669.75371974101</v>
      </c>
      <c r="F15" s="37">
        <v>54243.507906580402</v>
      </c>
      <c r="G15" s="37">
        <v>425669.75371974101</v>
      </c>
      <c r="H15" s="37">
        <v>0.113027732808968</v>
      </c>
    </row>
    <row r="16" spans="1:8">
      <c r="A16" s="37">
        <v>15</v>
      </c>
      <c r="B16" s="37">
        <v>27</v>
      </c>
      <c r="C16" s="37">
        <v>219715.516</v>
      </c>
      <c r="D16" s="37">
        <v>1792467.20469872</v>
      </c>
      <c r="E16" s="37">
        <v>1696450.6070389799</v>
      </c>
      <c r="F16" s="37">
        <v>95945.273856697706</v>
      </c>
      <c r="G16" s="37">
        <v>1696450.6070389799</v>
      </c>
      <c r="H16" s="37">
        <v>5.3529064019469101E-2</v>
      </c>
    </row>
    <row r="17" spans="1:8">
      <c r="A17" s="37">
        <v>16</v>
      </c>
      <c r="B17" s="37">
        <v>29</v>
      </c>
      <c r="C17" s="37">
        <v>501822</v>
      </c>
      <c r="D17" s="37">
        <v>6174431.0971264997</v>
      </c>
      <c r="E17" s="37">
        <v>6814133.8120666696</v>
      </c>
      <c r="F17" s="37">
        <v>-646239.47562393197</v>
      </c>
      <c r="G17" s="37">
        <v>6814133.8120666696</v>
      </c>
      <c r="H17" s="37">
        <v>-0.104774731921987</v>
      </c>
    </row>
    <row r="18" spans="1:8">
      <c r="A18" s="37">
        <v>17</v>
      </c>
      <c r="B18" s="37">
        <v>31</v>
      </c>
      <c r="C18" s="37">
        <v>46239.938000000002</v>
      </c>
      <c r="D18" s="37">
        <v>461840.17906034301</v>
      </c>
      <c r="E18" s="37">
        <v>401758.33995982702</v>
      </c>
      <c r="F18" s="37">
        <v>60057.209015045999</v>
      </c>
      <c r="G18" s="37">
        <v>401758.33995982702</v>
      </c>
      <c r="H18" s="37">
        <v>0.13004587902758899</v>
      </c>
    </row>
    <row r="19" spans="1:8">
      <c r="A19" s="37">
        <v>18</v>
      </c>
      <c r="B19" s="37">
        <v>32</v>
      </c>
      <c r="C19" s="37">
        <v>35463.699999999997</v>
      </c>
      <c r="D19" s="37">
        <v>504816.42963060999</v>
      </c>
      <c r="E19" s="37">
        <v>528646.998488546</v>
      </c>
      <c r="F19" s="37">
        <v>-23875.793216909799</v>
      </c>
      <c r="G19" s="37">
        <v>528646.998488546</v>
      </c>
      <c r="H19" s="37">
        <v>-4.7300228237189802E-2</v>
      </c>
    </row>
    <row r="20" spans="1:8">
      <c r="A20" s="37">
        <v>19</v>
      </c>
      <c r="B20" s="37">
        <v>33</v>
      </c>
      <c r="C20" s="37">
        <v>52403.53</v>
      </c>
      <c r="D20" s="37">
        <v>729894.51644685003</v>
      </c>
      <c r="E20" s="37">
        <v>587592.12778114504</v>
      </c>
      <c r="F20" s="37">
        <v>142120.21276123499</v>
      </c>
      <c r="G20" s="37">
        <v>587592.12778114504</v>
      </c>
      <c r="H20" s="37">
        <v>0.19476196970384199</v>
      </c>
    </row>
    <row r="21" spans="1:8">
      <c r="A21" s="37">
        <v>20</v>
      </c>
      <c r="B21" s="37">
        <v>34</v>
      </c>
      <c r="C21" s="37">
        <v>50124.593999999997</v>
      </c>
      <c r="D21" s="37">
        <v>301859.42829098401</v>
      </c>
      <c r="E21" s="37">
        <v>230921.39603796799</v>
      </c>
      <c r="F21" s="37">
        <v>70861.515415409507</v>
      </c>
      <c r="G21" s="37">
        <v>230921.39603796799</v>
      </c>
      <c r="H21" s="37">
        <v>0.23480956915069401</v>
      </c>
    </row>
    <row r="22" spans="1:8">
      <c r="A22" s="37">
        <v>21</v>
      </c>
      <c r="B22" s="37">
        <v>35</v>
      </c>
      <c r="C22" s="37">
        <v>57844.267999999996</v>
      </c>
      <c r="D22" s="37">
        <v>1423118.0940362799</v>
      </c>
      <c r="E22" s="37">
        <v>1356947.2705035401</v>
      </c>
      <c r="F22" s="37">
        <v>65912.512432743402</v>
      </c>
      <c r="G22" s="37">
        <v>1356947.2705035401</v>
      </c>
      <c r="H22" s="37">
        <v>4.6323968969537603E-2</v>
      </c>
    </row>
    <row r="23" spans="1:8">
      <c r="A23" s="37">
        <v>22</v>
      </c>
      <c r="B23" s="37">
        <v>36</v>
      </c>
      <c r="C23" s="37">
        <v>147646.633</v>
      </c>
      <c r="D23" s="37">
        <v>790658.60451238905</v>
      </c>
      <c r="E23" s="37">
        <v>673008.76514339203</v>
      </c>
      <c r="F23" s="37">
        <v>117466.01576899699</v>
      </c>
      <c r="G23" s="37">
        <v>673008.76514339203</v>
      </c>
      <c r="H23" s="37">
        <v>0.14860185119810401</v>
      </c>
    </row>
    <row r="24" spans="1:8">
      <c r="A24" s="37">
        <v>23</v>
      </c>
      <c r="B24" s="37">
        <v>37</v>
      </c>
      <c r="C24" s="37">
        <v>201166.43599999999</v>
      </c>
      <c r="D24" s="37">
        <v>1822624.5706035399</v>
      </c>
      <c r="E24" s="37">
        <v>1616148.4832724601</v>
      </c>
      <c r="F24" s="37">
        <v>206089.43016294201</v>
      </c>
      <c r="G24" s="37">
        <v>1616148.4832724601</v>
      </c>
      <c r="H24" s="37">
        <v>0.113096884135403</v>
      </c>
    </row>
    <row r="25" spans="1:8">
      <c r="A25" s="37">
        <v>24</v>
      </c>
      <c r="B25" s="37">
        <v>38</v>
      </c>
      <c r="C25" s="37">
        <v>797900.63100000005</v>
      </c>
      <c r="D25" s="37">
        <v>3239046.74711947</v>
      </c>
      <c r="E25" s="37">
        <v>3381242.2147433599</v>
      </c>
      <c r="F25" s="37">
        <v>-142377.56519292001</v>
      </c>
      <c r="G25" s="37">
        <v>3381242.2147433599</v>
      </c>
      <c r="H25" s="37">
        <v>-4.3959096967106197E-2</v>
      </c>
    </row>
    <row r="26" spans="1:8">
      <c r="A26" s="37">
        <v>25</v>
      </c>
      <c r="B26" s="37">
        <v>39</v>
      </c>
      <c r="C26" s="37">
        <v>89818.675000000003</v>
      </c>
      <c r="D26" s="37">
        <v>160086.71206452599</v>
      </c>
      <c r="E26" s="37">
        <v>129090.24131957701</v>
      </c>
      <c r="F26" s="37">
        <v>30947.623394521699</v>
      </c>
      <c r="G26" s="37">
        <v>129090.24131957701</v>
      </c>
      <c r="H26" s="37">
        <v>0.193376882713403</v>
      </c>
    </row>
    <row r="27" spans="1:8">
      <c r="A27" s="37">
        <v>26</v>
      </c>
      <c r="B27" s="37">
        <v>42</v>
      </c>
      <c r="C27" s="37">
        <v>16976.286</v>
      </c>
      <c r="D27" s="37">
        <v>339508.20507433597</v>
      </c>
      <c r="E27" s="37">
        <v>305754.8861</v>
      </c>
      <c r="F27" s="37">
        <v>33723.160300000003</v>
      </c>
      <c r="G27" s="37">
        <v>305754.8861</v>
      </c>
      <c r="H27" s="37">
        <v>9.93382654861419E-2</v>
      </c>
    </row>
    <row r="28" spans="1:8">
      <c r="A28" s="37">
        <v>27</v>
      </c>
      <c r="B28" s="37">
        <v>75</v>
      </c>
      <c r="C28" s="37">
        <v>114</v>
      </c>
      <c r="D28" s="37">
        <v>71357.264957264997</v>
      </c>
      <c r="E28" s="37">
        <v>65648.628205128203</v>
      </c>
      <c r="F28" s="37">
        <v>5708.6367521367501</v>
      </c>
      <c r="G28" s="37">
        <v>65648.628205128203</v>
      </c>
      <c r="H28" s="37">
        <v>8.00007785550019E-2</v>
      </c>
    </row>
    <row r="29" spans="1:8">
      <c r="A29" s="37">
        <v>28</v>
      </c>
      <c r="B29" s="37">
        <v>76</v>
      </c>
      <c r="C29" s="37">
        <v>3003</v>
      </c>
      <c r="D29" s="37">
        <v>668597.58944188</v>
      </c>
      <c r="E29" s="37">
        <v>634095.37392051297</v>
      </c>
      <c r="F29" s="37">
        <v>32921.018940170899</v>
      </c>
      <c r="G29" s="37">
        <v>634095.37392051297</v>
      </c>
      <c r="H29" s="37">
        <v>4.9355636971649297E-2</v>
      </c>
    </row>
    <row r="30" spans="1:8">
      <c r="A30" s="37">
        <v>29</v>
      </c>
      <c r="B30" s="37">
        <v>99</v>
      </c>
      <c r="C30" s="37">
        <v>18</v>
      </c>
      <c r="D30" s="37">
        <v>12591.791846305099</v>
      </c>
      <c r="E30" s="37">
        <v>11439.313758414601</v>
      </c>
      <c r="F30" s="37">
        <v>1152.4780878904801</v>
      </c>
      <c r="G30" s="37">
        <v>11439.313758414601</v>
      </c>
      <c r="H30" s="37">
        <v>9.1526138770206503E-2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115</v>
      </c>
      <c r="D34" s="34">
        <v>173209.42</v>
      </c>
      <c r="E34" s="34">
        <v>162917.14000000001</v>
      </c>
      <c r="F34" s="30"/>
      <c r="G34" s="30"/>
      <c r="H34" s="30"/>
    </row>
    <row r="35" spans="1:8">
      <c r="A35" s="30"/>
      <c r="B35" s="33">
        <v>71</v>
      </c>
      <c r="C35" s="34">
        <v>502</v>
      </c>
      <c r="D35" s="34">
        <v>1467110.96</v>
      </c>
      <c r="E35" s="34">
        <v>1742492.27</v>
      </c>
      <c r="F35" s="30"/>
      <c r="G35" s="30"/>
      <c r="H35" s="30"/>
    </row>
    <row r="36" spans="1:8">
      <c r="A36" s="30"/>
      <c r="B36" s="33">
        <v>72</v>
      </c>
      <c r="C36" s="34">
        <v>365</v>
      </c>
      <c r="D36" s="34">
        <v>1181707.45</v>
      </c>
      <c r="E36" s="34">
        <v>1309136.57</v>
      </c>
      <c r="F36" s="30"/>
      <c r="G36" s="30"/>
      <c r="H36" s="30"/>
    </row>
    <row r="37" spans="1:8">
      <c r="A37" s="30"/>
      <c r="B37" s="33">
        <v>73</v>
      </c>
      <c r="C37" s="34">
        <v>412</v>
      </c>
      <c r="D37" s="34">
        <v>1060557.96</v>
      </c>
      <c r="E37" s="34">
        <v>1284438.1200000001</v>
      </c>
      <c r="F37" s="30"/>
      <c r="G37" s="30"/>
      <c r="H37" s="30"/>
    </row>
    <row r="38" spans="1:8">
      <c r="A38" s="30"/>
      <c r="B38" s="33">
        <v>74</v>
      </c>
      <c r="C38" s="34">
        <v>13</v>
      </c>
      <c r="D38" s="34">
        <v>0.42</v>
      </c>
      <c r="E38" s="34">
        <v>55.63</v>
      </c>
      <c r="F38" s="30"/>
      <c r="G38" s="30"/>
      <c r="H38" s="30"/>
    </row>
    <row r="39" spans="1:8">
      <c r="A39" s="30"/>
      <c r="B39" s="33">
        <v>77</v>
      </c>
      <c r="C39" s="34">
        <v>569</v>
      </c>
      <c r="D39" s="34">
        <v>996613.71</v>
      </c>
      <c r="E39" s="34">
        <v>1238969.7</v>
      </c>
      <c r="F39" s="34"/>
      <c r="G39" s="30"/>
      <c r="H39" s="30"/>
    </row>
    <row r="40" spans="1:8">
      <c r="A40" s="30"/>
      <c r="B40" s="33">
        <v>78</v>
      </c>
      <c r="C40" s="34">
        <v>213</v>
      </c>
      <c r="D40" s="34">
        <v>321281.33</v>
      </c>
      <c r="E40" s="34">
        <v>286070.88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2016-10-08T00:11:49Z</dcterms:modified>
</cp:coreProperties>
</file>