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<sst xmlns="http://schemas.openxmlformats.org/spreadsheetml/2006/main" count="121" uniqueCount="80">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</sst>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0" fontId="45" fillId="34" borderId="10" xfId="0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29073055.466200002</v>
      </c>
      <c r="F3" s="25">
        <f>RA!I7</f>
        <v>619068.35649999999</v>
      </c>
      <c r="G3" s="16">
        <f>SUM(G4:G42)</f>
        <v>28453987.109700006</v>
      </c>
      <c r="H3" s="27">
        <f>RA!J7</f>
        <v>2.12935429927454</v>
      </c>
      <c r="I3" s="20">
        <f>SUM(I4:I42)</f>
        <v>29073062.584658358</v>
      </c>
      <c r="J3" s="21">
        <f>SUM(J4:J42)</f>
        <v>28453987.090287246</v>
      </c>
      <c r="K3" s="22">
        <f>E3-I3</f>
        <v>-7.1184583567082882</v>
      </c>
      <c r="L3" s="22">
        <f>G3-J3</f>
        <v>1.9412759691476822E-2</v>
      </c>
    </row>
    <row r="4" spans="1:13">
      <c r="A4" s="68">
        <f>RA!A8</f>
        <v>42647</v>
      </c>
      <c r="B4" s="12">
        <v>12</v>
      </c>
      <c r="C4" s="66" t="s">
        <v>6</v>
      </c>
      <c r="D4" s="66"/>
      <c r="E4" s="15">
        <f>VLOOKUP(C4,RA!B8:D35,3,0)</f>
        <v>792631.67249999999</v>
      </c>
      <c r="F4" s="25">
        <f>VLOOKUP(C4,RA!B8:I38,8,0)</f>
        <v>159197.55929999999</v>
      </c>
      <c r="G4" s="16">
        <f t="shared" ref="G4:G42" si="0">E4-F4</f>
        <v>633434.11320000002</v>
      </c>
      <c r="H4" s="27">
        <f>RA!J8</f>
        <v>20.084683065702201</v>
      </c>
      <c r="I4" s="20">
        <f>VLOOKUP(B4,RMS!B:D,3,FALSE)</f>
        <v>792632.26850769203</v>
      </c>
      <c r="J4" s="21">
        <f>VLOOKUP(B4,RMS!B:E,4,FALSE)</f>
        <v>633434.12700598303</v>
      </c>
      <c r="K4" s="22">
        <f t="shared" ref="K4:K42" si="1">E4-I4</f>
        <v>-0.59600769204553217</v>
      </c>
      <c r="L4" s="22">
        <f t="shared" ref="L4:L42" si="2">G4-J4</f>
        <v>-1.3805983006022871E-2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118131.4801</v>
      </c>
      <c r="F5" s="25">
        <f>VLOOKUP(C5,RA!B9:I39,8,0)</f>
        <v>26433.107100000001</v>
      </c>
      <c r="G5" s="16">
        <f t="shared" si="0"/>
        <v>91698.372999999992</v>
      </c>
      <c r="H5" s="27">
        <f>RA!J9</f>
        <v>22.376006021108001</v>
      </c>
      <c r="I5" s="20">
        <f>VLOOKUP(B5,RMS!B:D,3,FALSE)</f>
        <v>118131.519729915</v>
      </c>
      <c r="J5" s="21">
        <f>VLOOKUP(B5,RMS!B:E,4,FALSE)</f>
        <v>91698.363371794898</v>
      </c>
      <c r="K5" s="22">
        <f t="shared" si="1"/>
        <v>-3.9629915001569316E-2</v>
      </c>
      <c r="L5" s="22">
        <f t="shared" si="2"/>
        <v>9.628205094486475E-3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183318.48269999999</v>
      </c>
      <c r="F6" s="25">
        <f>VLOOKUP(C6,RA!B10:I40,8,0)</f>
        <v>37330.873</v>
      </c>
      <c r="G6" s="16">
        <f t="shared" si="0"/>
        <v>145987.6097</v>
      </c>
      <c r="H6" s="27">
        <f>RA!J10</f>
        <v>20.363943913441499</v>
      </c>
      <c r="I6" s="20">
        <f>VLOOKUP(B6,RMS!B:D,3,FALSE)</f>
        <v>183321.019904705</v>
      </c>
      <c r="J6" s="21">
        <f>VLOOKUP(B6,RMS!B:E,4,FALSE)</f>
        <v>145987.60905350401</v>
      </c>
      <c r="K6" s="22">
        <f>E6-I6</f>
        <v>-2.5372047050041147</v>
      </c>
      <c r="L6" s="22">
        <f t="shared" si="2"/>
        <v>6.4649598789401352E-4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52834.5481</v>
      </c>
      <c r="F7" s="25">
        <f>VLOOKUP(C7,RA!B11:I41,8,0)</f>
        <v>12285.509700000001</v>
      </c>
      <c r="G7" s="16">
        <f t="shared" si="0"/>
        <v>40549.038399999998</v>
      </c>
      <c r="H7" s="27">
        <f>RA!J11</f>
        <v>23.2527960241984</v>
      </c>
      <c r="I7" s="20">
        <f>VLOOKUP(B7,RMS!B:D,3,FALSE)</f>
        <v>52834.5945940171</v>
      </c>
      <c r="J7" s="21">
        <f>VLOOKUP(B7,RMS!B:E,4,FALSE)</f>
        <v>40549.039407692297</v>
      </c>
      <c r="K7" s="22">
        <f t="shared" si="1"/>
        <v>-4.6494017100485507E-2</v>
      </c>
      <c r="L7" s="22">
        <f t="shared" si="2"/>
        <v>-1.0076922990265302E-3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268768.36249999999</v>
      </c>
      <c r="F8" s="25">
        <f>VLOOKUP(C8,RA!B12:I42,8,0)</f>
        <v>30896.746599999999</v>
      </c>
      <c r="G8" s="16">
        <f t="shared" si="0"/>
        <v>237871.61589999998</v>
      </c>
      <c r="H8" s="27">
        <f>RA!J12</f>
        <v>11.4956784022524</v>
      </c>
      <c r="I8" s="20">
        <f>VLOOKUP(B8,RMS!B:D,3,FALSE)</f>
        <v>268768.36969572603</v>
      </c>
      <c r="J8" s="21">
        <f>VLOOKUP(B8,RMS!B:E,4,FALSE)</f>
        <v>237871.616237607</v>
      </c>
      <c r="K8" s="22">
        <f t="shared" si="1"/>
        <v>-7.1957260370254517E-3</v>
      </c>
      <c r="L8" s="22">
        <f t="shared" si="2"/>
        <v>-3.3760702353902161E-4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353643.76079999999</v>
      </c>
      <c r="F9" s="25">
        <f>VLOOKUP(C9,RA!B13:I43,8,0)</f>
        <v>49421.5723</v>
      </c>
      <c r="G9" s="16">
        <f t="shared" si="0"/>
        <v>304222.18849999999</v>
      </c>
      <c r="H9" s="27">
        <f>RA!J13</f>
        <v>13.9749594869708</v>
      </c>
      <c r="I9" s="20">
        <f>VLOOKUP(B9,RMS!B:D,3,FALSE)</f>
        <v>353644.13475641003</v>
      </c>
      <c r="J9" s="21">
        <f>VLOOKUP(B9,RMS!B:E,4,FALSE)</f>
        <v>304222.18653589702</v>
      </c>
      <c r="K9" s="22">
        <f t="shared" si="1"/>
        <v>-0.37395641003968194</v>
      </c>
      <c r="L9" s="22">
        <f t="shared" si="2"/>
        <v>1.96410296484828E-3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127659.8221</v>
      </c>
      <c r="F10" s="25">
        <f>VLOOKUP(C10,RA!B14:I43,8,0)</f>
        <v>24067.936099999999</v>
      </c>
      <c r="G10" s="16">
        <f t="shared" si="0"/>
        <v>103591.886</v>
      </c>
      <c r="H10" s="27">
        <f>RA!J14</f>
        <v>18.853180040582199</v>
      </c>
      <c r="I10" s="20">
        <f>VLOOKUP(B10,RMS!B:D,3,FALSE)</f>
        <v>127659.82044359</v>
      </c>
      <c r="J10" s="21">
        <f>VLOOKUP(B10,RMS!B:E,4,FALSE)</f>
        <v>103591.890217094</v>
      </c>
      <c r="K10" s="22">
        <f t="shared" si="1"/>
        <v>1.6564100078539923E-3</v>
      </c>
      <c r="L10" s="22">
        <f t="shared" si="2"/>
        <v>-4.2170939996140078E-3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121803.27370000001</v>
      </c>
      <c r="F11" s="25">
        <f>VLOOKUP(C11,RA!B15:I44,8,0)</f>
        <v>10593.808000000001</v>
      </c>
      <c r="G11" s="16">
        <f t="shared" si="0"/>
        <v>111209.4657</v>
      </c>
      <c r="H11" s="27">
        <f>RA!J15</f>
        <v>8.6974739497498401</v>
      </c>
      <c r="I11" s="20">
        <f>VLOOKUP(B11,RMS!B:D,3,FALSE)</f>
        <v>121803.405201709</v>
      </c>
      <c r="J11" s="21">
        <f>VLOOKUP(B11,RMS!B:E,4,FALSE)</f>
        <v>111209.46447350401</v>
      </c>
      <c r="K11" s="22">
        <f t="shared" si="1"/>
        <v>-0.13150170899461955</v>
      </c>
      <c r="L11" s="22">
        <f t="shared" si="2"/>
        <v>1.226495995069854E-3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1440095.9948</v>
      </c>
      <c r="F12" s="25">
        <f>VLOOKUP(C12,RA!B16:I45,8,0)</f>
        <v>-28592.620999999999</v>
      </c>
      <c r="G12" s="16">
        <f t="shared" si="0"/>
        <v>1468688.6158</v>
      </c>
      <c r="H12" s="27">
        <f>RA!J16</f>
        <v>-1.98546632330374</v>
      </c>
      <c r="I12" s="20">
        <f>VLOOKUP(B12,RMS!B:D,3,FALSE)</f>
        <v>1440095.0824398899</v>
      </c>
      <c r="J12" s="21">
        <f>VLOOKUP(B12,RMS!B:E,4,FALSE)</f>
        <v>1468688.6161333299</v>
      </c>
      <c r="K12" s="22">
        <f t="shared" si="1"/>
        <v>0.91236011008732021</v>
      </c>
      <c r="L12" s="22">
        <f t="shared" si="2"/>
        <v>-3.3332989551126957E-4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706335.10710000002</v>
      </c>
      <c r="F13" s="25">
        <f>VLOOKUP(C13,RA!B17:I46,8,0)</f>
        <v>97773.614000000001</v>
      </c>
      <c r="G13" s="16">
        <f t="shared" si="0"/>
        <v>608561.49310000008</v>
      </c>
      <c r="H13" s="27">
        <f>RA!J17</f>
        <v>13.842383454707401</v>
      </c>
      <c r="I13" s="20">
        <f>VLOOKUP(B13,RMS!B:D,3,FALSE)</f>
        <v>706335.13612991502</v>
      </c>
      <c r="J13" s="21">
        <f>VLOOKUP(B13,RMS!B:E,4,FALSE)</f>
        <v>608561.48908461502</v>
      </c>
      <c r="K13" s="22">
        <f t="shared" si="1"/>
        <v>-2.902991499286145E-2</v>
      </c>
      <c r="L13" s="22">
        <f t="shared" si="2"/>
        <v>4.0153850568458438E-3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2401762.9161999999</v>
      </c>
      <c r="F14" s="25">
        <f>VLOOKUP(C14,RA!B18:I47,8,0)</f>
        <v>275849.66450000001</v>
      </c>
      <c r="G14" s="16">
        <f t="shared" si="0"/>
        <v>2125913.2516999999</v>
      </c>
      <c r="H14" s="27">
        <f>RA!J18</f>
        <v>11.485299512261699</v>
      </c>
      <c r="I14" s="20">
        <f>VLOOKUP(B14,RMS!B:D,3,FALSE)</f>
        <v>2401763.7576358998</v>
      </c>
      <c r="J14" s="21">
        <f>VLOOKUP(B14,RMS!B:E,4,FALSE)</f>
        <v>2125913.22006239</v>
      </c>
      <c r="K14" s="22">
        <f t="shared" si="1"/>
        <v>-0.84143589995801449</v>
      </c>
      <c r="L14" s="22">
        <f t="shared" si="2"/>
        <v>3.163760993629694E-2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745256.08420000004</v>
      </c>
      <c r="F15" s="25">
        <f>VLOOKUP(C15,RA!B19:I48,8,0)</f>
        <v>45103.431100000002</v>
      </c>
      <c r="G15" s="16">
        <f t="shared" si="0"/>
        <v>700152.6531</v>
      </c>
      <c r="H15" s="27">
        <f>RA!J19</f>
        <v>6.05207150350427</v>
      </c>
      <c r="I15" s="20">
        <f>VLOOKUP(B15,RMS!B:D,3,FALSE)</f>
        <v>745256.006405983</v>
      </c>
      <c r="J15" s="21">
        <f>VLOOKUP(B15,RMS!B:E,4,FALSE)</f>
        <v>700152.65372564096</v>
      </c>
      <c r="K15" s="22">
        <f t="shared" si="1"/>
        <v>7.7794017037376761E-2</v>
      </c>
      <c r="L15" s="22">
        <f t="shared" si="2"/>
        <v>-6.2564096879214048E-4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1392266.4957999999</v>
      </c>
      <c r="F16" s="25">
        <f>VLOOKUP(C16,RA!B20:I49,8,0)</f>
        <v>113912.01360000001</v>
      </c>
      <c r="G16" s="16">
        <f t="shared" si="0"/>
        <v>1278354.4822</v>
      </c>
      <c r="H16" s="27">
        <f>RA!J20</f>
        <v>8.1817679261574003</v>
      </c>
      <c r="I16" s="20">
        <f>VLOOKUP(B16,RMS!B:D,3,FALSE)</f>
        <v>1392266.56846216</v>
      </c>
      <c r="J16" s="21">
        <f>VLOOKUP(B16,RMS!B:E,4,FALSE)</f>
        <v>1278354.4822</v>
      </c>
      <c r="K16" s="22">
        <f t="shared" si="1"/>
        <v>-7.2662160033360124E-2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471530.59240000002</v>
      </c>
      <c r="F17" s="25">
        <f>VLOOKUP(C17,RA!B21:I50,8,0)</f>
        <v>61062.225200000001</v>
      </c>
      <c r="G17" s="16">
        <f t="shared" si="0"/>
        <v>410468.36720000004</v>
      </c>
      <c r="H17" s="27">
        <f>RA!J21</f>
        <v>12.9497907843487</v>
      </c>
      <c r="I17" s="20">
        <f>VLOOKUP(B17,RMS!B:D,3,FALSE)</f>
        <v>471529.98228511499</v>
      </c>
      <c r="J17" s="21">
        <f>VLOOKUP(B17,RMS!B:E,4,FALSE)</f>
        <v>410468.366969775</v>
      </c>
      <c r="K17" s="22">
        <f t="shared" si="1"/>
        <v>0.61011488502845168</v>
      </c>
      <c r="L17" s="22">
        <f t="shared" si="2"/>
        <v>2.3022503592073917E-4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1700112.8558</v>
      </c>
      <c r="F18" s="25">
        <f>VLOOKUP(C18,RA!B22:I51,8,0)</f>
        <v>107738.6293</v>
      </c>
      <c r="G18" s="16">
        <f t="shared" si="0"/>
        <v>1592374.2265000001</v>
      </c>
      <c r="H18" s="27">
        <f>RA!J22</f>
        <v>6.3371457331462198</v>
      </c>
      <c r="I18" s="20">
        <f>VLOOKUP(B18,RMS!B:D,3,FALSE)</f>
        <v>1700114.7559066301</v>
      </c>
      <c r="J18" s="21">
        <f>VLOOKUP(B18,RMS!B:E,4,FALSE)</f>
        <v>1592374.2265918099</v>
      </c>
      <c r="K18" s="22">
        <f t="shared" si="1"/>
        <v>-1.9001066300552338</v>
      </c>
      <c r="L18" s="22">
        <f t="shared" si="2"/>
        <v>-9.1809779405593872E-5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5729994.1716999998</v>
      </c>
      <c r="F19" s="25">
        <f>VLOOKUP(C19,RA!B23:I52,8,0)</f>
        <v>-595964.72349999996</v>
      </c>
      <c r="G19" s="16">
        <f t="shared" si="0"/>
        <v>6325958.8952000001</v>
      </c>
      <c r="H19" s="27">
        <f>RA!J23</f>
        <v>-10.400791094054201</v>
      </c>
      <c r="I19" s="20">
        <f>VLOOKUP(B19,RMS!B:D,3,FALSE)</f>
        <v>5729995.7011546995</v>
      </c>
      <c r="J19" s="21">
        <f>VLOOKUP(B19,RMS!B:E,4,FALSE)</f>
        <v>6325958.8759222198</v>
      </c>
      <c r="K19" s="22">
        <f t="shared" si="1"/>
        <v>-1.5294546997174621</v>
      </c>
      <c r="L19" s="22">
        <f t="shared" si="2"/>
        <v>1.9277780316770077E-2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404689.39350000001</v>
      </c>
      <c r="F20" s="25">
        <f>VLOOKUP(C20,RA!B24:I53,8,0)</f>
        <v>54499.419699999999</v>
      </c>
      <c r="G20" s="16">
        <f t="shared" si="0"/>
        <v>350189.97380000004</v>
      </c>
      <c r="H20" s="27">
        <f>RA!J24</f>
        <v>13.466975061702501</v>
      </c>
      <c r="I20" s="20">
        <f>VLOOKUP(B20,RMS!B:D,3,FALSE)</f>
        <v>404689.49275820301</v>
      </c>
      <c r="J20" s="21">
        <f>VLOOKUP(B20,RMS!B:E,4,FALSE)</f>
        <v>350189.97815571702</v>
      </c>
      <c r="K20" s="22">
        <f t="shared" si="1"/>
        <v>-9.925820300122723E-2</v>
      </c>
      <c r="L20" s="22">
        <f t="shared" si="2"/>
        <v>-4.355716984719038E-3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428080.83870000002</v>
      </c>
      <c r="F21" s="25">
        <f>VLOOKUP(C21,RA!B25:I54,8,0)</f>
        <v>65990.563099999999</v>
      </c>
      <c r="G21" s="16">
        <f t="shared" si="0"/>
        <v>362090.27560000005</v>
      </c>
      <c r="H21" s="27">
        <f>RA!J25</f>
        <v>15.415444265246901</v>
      </c>
      <c r="I21" s="20">
        <f>VLOOKUP(B21,RMS!B:D,3,FALSE)</f>
        <v>428080.94234329503</v>
      </c>
      <c r="J21" s="21">
        <f>VLOOKUP(B21,RMS!B:E,4,FALSE)</f>
        <v>362090.25782144198</v>
      </c>
      <c r="K21" s="22">
        <f t="shared" si="1"/>
        <v>-0.1036432950058952</v>
      </c>
      <c r="L21" s="22">
        <f t="shared" si="2"/>
        <v>1.7778558074496686E-2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728841.94700000004</v>
      </c>
      <c r="F22" s="25">
        <f>VLOOKUP(C22,RA!B26:I55,8,0)</f>
        <v>133997.94260000001</v>
      </c>
      <c r="G22" s="16">
        <f t="shared" si="0"/>
        <v>594844.00439999998</v>
      </c>
      <c r="H22" s="27">
        <f>RA!J26</f>
        <v>18.385048109751601</v>
      </c>
      <c r="I22" s="20">
        <f>VLOOKUP(B22,RMS!B:D,3,FALSE)</f>
        <v>728841.91813067102</v>
      </c>
      <c r="J22" s="21">
        <f>VLOOKUP(B22,RMS!B:E,4,FALSE)</f>
        <v>594843.95747778297</v>
      </c>
      <c r="K22" s="22">
        <f t="shared" si="1"/>
        <v>2.8869329020380974E-2</v>
      </c>
      <c r="L22" s="22">
        <f t="shared" si="2"/>
        <v>4.6922217006795108E-2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281499.27370000002</v>
      </c>
      <c r="F23" s="25">
        <f>VLOOKUP(C23,RA!B27:I56,8,0)</f>
        <v>65852.1973</v>
      </c>
      <c r="G23" s="16">
        <f t="shared" si="0"/>
        <v>215647.07640000002</v>
      </c>
      <c r="H23" s="27">
        <f>RA!J27</f>
        <v>23.393380890275498</v>
      </c>
      <c r="I23" s="20">
        <f>VLOOKUP(B23,RMS!B:D,3,FALSE)</f>
        <v>281499.06404389202</v>
      </c>
      <c r="J23" s="21">
        <f>VLOOKUP(B23,RMS!B:E,4,FALSE)</f>
        <v>215647.06724293501</v>
      </c>
      <c r="K23" s="22">
        <f t="shared" si="1"/>
        <v>0.20965610799612477</v>
      </c>
      <c r="L23" s="22">
        <f t="shared" si="2"/>
        <v>9.1570650110952556E-3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1218954.7249</v>
      </c>
      <c r="F24" s="25">
        <f>VLOOKUP(C24,RA!B28:I57,8,0)</f>
        <v>65761.728300000002</v>
      </c>
      <c r="G24" s="16">
        <f t="shared" si="0"/>
        <v>1153192.9966</v>
      </c>
      <c r="H24" s="27">
        <f>RA!J28</f>
        <v>5.3949278801470602</v>
      </c>
      <c r="I24" s="20">
        <f>VLOOKUP(B24,RMS!B:D,3,FALSE)</f>
        <v>1218954.8380946901</v>
      </c>
      <c r="J24" s="21">
        <f>VLOOKUP(B24,RMS!B:E,4,FALSE)</f>
        <v>1153193.02964071</v>
      </c>
      <c r="K24" s="22">
        <f t="shared" si="1"/>
        <v>-0.11319469008594751</v>
      </c>
      <c r="L24" s="22">
        <f t="shared" si="2"/>
        <v>-3.3040710026398301E-2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715986.7879</v>
      </c>
      <c r="F25" s="25">
        <f>VLOOKUP(C25,RA!B29:I58,8,0)</f>
        <v>109809.4575</v>
      </c>
      <c r="G25" s="16">
        <f t="shared" si="0"/>
        <v>606177.33039999998</v>
      </c>
      <c r="H25" s="27">
        <f>RA!J29</f>
        <v>15.3367994152619</v>
      </c>
      <c r="I25" s="20">
        <f>VLOOKUP(B25,RMS!B:D,3,FALSE)</f>
        <v>715987.06056814198</v>
      </c>
      <c r="J25" s="21">
        <f>VLOOKUP(B25,RMS!B:E,4,FALSE)</f>
        <v>606177.34007461101</v>
      </c>
      <c r="K25" s="22">
        <f t="shared" si="1"/>
        <v>-0.27266814198810607</v>
      </c>
      <c r="L25" s="22">
        <f t="shared" si="2"/>
        <v>-9.6746110357344151E-3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1644271.9478</v>
      </c>
      <c r="F26" s="25">
        <f>VLOOKUP(C26,RA!B30:I59,8,0)</f>
        <v>185514.0673</v>
      </c>
      <c r="G26" s="16">
        <f t="shared" si="0"/>
        <v>1458757.8805</v>
      </c>
      <c r="H26" s="27">
        <f>RA!J30</f>
        <v>11.2824443394667</v>
      </c>
      <c r="I26" s="20">
        <f>VLOOKUP(B26,RMS!B:D,3,FALSE)</f>
        <v>1644272.03593894</v>
      </c>
      <c r="J26" s="21">
        <f>VLOOKUP(B26,RMS!B:E,4,FALSE)</f>
        <v>1458757.89356777</v>
      </c>
      <c r="K26" s="22">
        <f t="shared" si="1"/>
        <v>-8.813894004561007E-2</v>
      </c>
      <c r="L26" s="22">
        <f t="shared" si="2"/>
        <v>-1.306777005083859E-2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2643137.898</v>
      </c>
      <c r="F27" s="25">
        <f>VLOOKUP(C27,RA!B31:I60,8,0)</f>
        <v>-108199.9443</v>
      </c>
      <c r="G27" s="16">
        <f t="shared" si="0"/>
        <v>2751337.8423000001</v>
      </c>
      <c r="H27" s="27">
        <f>RA!J31</f>
        <v>-4.0936170746850697</v>
      </c>
      <c r="I27" s="20">
        <f>VLOOKUP(B27,RMS!B:D,3,FALSE)</f>
        <v>2643138.2074769898</v>
      </c>
      <c r="J27" s="21">
        <f>VLOOKUP(B27,RMS!B:E,4,FALSE)</f>
        <v>2751337.8875017702</v>
      </c>
      <c r="K27" s="22">
        <f t="shared" si="1"/>
        <v>-0.30947698978707194</v>
      </c>
      <c r="L27" s="22">
        <f t="shared" si="2"/>
        <v>-4.5201770029962063E-2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146359.1882</v>
      </c>
      <c r="F28" s="25">
        <f>VLOOKUP(C28,RA!B32:I61,8,0)</f>
        <v>28575.486199999999</v>
      </c>
      <c r="G28" s="16">
        <f t="shared" si="0"/>
        <v>117783.702</v>
      </c>
      <c r="H28" s="27">
        <f>RA!J32</f>
        <v>19.524217475811302</v>
      </c>
      <c r="I28" s="20">
        <f>VLOOKUP(B28,RMS!B:D,3,FALSE)</f>
        <v>146359.07054097301</v>
      </c>
      <c r="J28" s="21">
        <f>VLOOKUP(B28,RMS!B:E,4,FALSE)</f>
        <v>117783.717332457</v>
      </c>
      <c r="K28" s="22">
        <f t="shared" si="1"/>
        <v>0.11765902698971331</v>
      </c>
      <c r="L28" s="22">
        <f t="shared" si="2"/>
        <v>-1.5332456998294219E-2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266184.08419999998</v>
      </c>
      <c r="F30" s="25">
        <f>VLOOKUP(C30,RA!B34:I64,8,0)</f>
        <v>38292.756699999998</v>
      </c>
      <c r="G30" s="16">
        <f t="shared" si="0"/>
        <v>227891.32749999998</v>
      </c>
      <c r="H30" s="27">
        <f>RA!J34</f>
        <v>0</v>
      </c>
      <c r="I30" s="20">
        <f>VLOOKUP(B30,RMS!B:D,3,FALSE)</f>
        <v>266184.08120000002</v>
      </c>
      <c r="J30" s="21">
        <f>VLOOKUP(B30,RMS!B:E,4,FALSE)</f>
        <v>227891.31570000001</v>
      </c>
      <c r="K30" s="22">
        <f t="shared" si="1"/>
        <v>2.9999999678693712E-3</v>
      </c>
      <c r="L30" s="22">
        <f t="shared" si="2"/>
        <v>1.1799999978393316E-2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14.3858175499435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136064.15</v>
      </c>
      <c r="F32" s="25">
        <f>VLOOKUP(C32,RA!B34:I65,8,0)</f>
        <v>9753.9599999999991</v>
      </c>
      <c r="G32" s="16">
        <f t="shared" si="0"/>
        <v>126310.19</v>
      </c>
      <c r="H32" s="27">
        <f>RA!J34</f>
        <v>0</v>
      </c>
      <c r="I32" s="20">
        <f>VLOOKUP(B32,RMS!B:D,3,FALSE)</f>
        <v>136064.15</v>
      </c>
      <c r="J32" s="21">
        <f>VLOOKUP(B32,RMS!B:E,4,FALSE)</f>
        <v>126310.19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948284.77</v>
      </c>
      <c r="F33" s="25">
        <f>VLOOKUP(C33,RA!B34:I65,8,0)</f>
        <v>-191546.36</v>
      </c>
      <c r="G33" s="16">
        <f t="shared" si="0"/>
        <v>1139831.1299999999</v>
      </c>
      <c r="H33" s="27">
        <f>RA!J34</f>
        <v>0</v>
      </c>
      <c r="I33" s="20">
        <f>VLOOKUP(B33,RMS!B:D,3,FALSE)</f>
        <v>948284.77</v>
      </c>
      <c r="J33" s="21">
        <f>VLOOKUP(B33,RMS!B:E,4,FALSE)</f>
        <v>1139831.1299999999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677284.6</v>
      </c>
      <c r="F34" s="25">
        <f>VLOOKUP(C34,RA!B34:I66,8,0)</f>
        <v>-58836.02</v>
      </c>
      <c r="G34" s="16">
        <f t="shared" si="0"/>
        <v>736120.62</v>
      </c>
      <c r="H34" s="27">
        <f>RA!J35</f>
        <v>14.3858175499435</v>
      </c>
      <c r="I34" s="20">
        <f>VLOOKUP(B34,RMS!B:D,3,FALSE)</f>
        <v>677284.6</v>
      </c>
      <c r="J34" s="21">
        <f>VLOOKUP(B34,RMS!B:E,4,FALSE)</f>
        <v>736120.62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685734.78</v>
      </c>
      <c r="F35" s="25">
        <f>VLOOKUP(C35,RA!B34:I67,8,0)</f>
        <v>-142651.79999999999</v>
      </c>
      <c r="G35" s="16">
        <f t="shared" si="0"/>
        <v>828386.58000000007</v>
      </c>
      <c r="H35" s="27">
        <f>RA!J34</f>
        <v>0</v>
      </c>
      <c r="I35" s="20">
        <f>VLOOKUP(B35,RMS!B:D,3,FALSE)</f>
        <v>685734.78</v>
      </c>
      <c r="J35" s="21">
        <f>VLOOKUP(B35,RMS!B:E,4,FALSE)</f>
        <v>828386.58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14.3858175499435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53721.367400000003</v>
      </c>
      <c r="F37" s="25">
        <f>VLOOKUP(C37,RA!B8:I68,8,0)</f>
        <v>4373.7172</v>
      </c>
      <c r="G37" s="16">
        <f t="shared" si="0"/>
        <v>49347.650200000004</v>
      </c>
      <c r="H37" s="27">
        <f>RA!J35</f>
        <v>14.3858175499435</v>
      </c>
      <c r="I37" s="20">
        <f>VLOOKUP(B37,RMS!B:D,3,FALSE)</f>
        <v>53721.367521367501</v>
      </c>
      <c r="J37" s="21">
        <f>VLOOKUP(B37,RMS!B:E,4,FALSE)</f>
        <v>49347.6495726496</v>
      </c>
      <c r="K37" s="22">
        <f t="shared" si="1"/>
        <v>-1.2136749865021557E-4</v>
      </c>
      <c r="L37" s="22">
        <f t="shared" si="2"/>
        <v>6.2735040410188958E-4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531379.64430000004</v>
      </c>
      <c r="F38" s="25">
        <f>VLOOKUP(C38,RA!B8:I69,8,0)</f>
        <v>30731.334299999999</v>
      </c>
      <c r="G38" s="16">
        <f t="shared" si="0"/>
        <v>500648.31000000006</v>
      </c>
      <c r="H38" s="27">
        <f>RA!J36</f>
        <v>0</v>
      </c>
      <c r="I38" s="20">
        <f>VLOOKUP(B38,RMS!B:D,3,FALSE)</f>
        <v>531379.63262905995</v>
      </c>
      <c r="J38" s="21">
        <f>VLOOKUP(B38,RMS!B:E,4,FALSE)</f>
        <v>500648.304569231</v>
      </c>
      <c r="K38" s="22">
        <f t="shared" si="1"/>
        <v>1.1670940089970827E-2</v>
      </c>
      <c r="L38" s="22">
        <f t="shared" si="2"/>
        <v>5.4307690588757396E-3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610720.52</v>
      </c>
      <c r="F39" s="25">
        <f>VLOOKUP(C39,RA!B9:I70,8,0)</f>
        <v>-135533.54999999999</v>
      </c>
      <c r="G39" s="16">
        <f t="shared" si="0"/>
        <v>746254.07000000007</v>
      </c>
      <c r="H39" s="27">
        <f>RA!J37</f>
        <v>7.1686480237446801</v>
      </c>
      <c r="I39" s="20">
        <f>VLOOKUP(B39,RMS!B:D,3,FALSE)</f>
        <v>610720.52</v>
      </c>
      <c r="J39" s="21">
        <f>VLOOKUP(B39,RMS!B:E,4,FALSE)</f>
        <v>746254.07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330232.21999999997</v>
      </c>
      <c r="F40" s="25">
        <f>VLOOKUP(C40,RA!B10:I71,8,0)</f>
        <v>34263.040000000001</v>
      </c>
      <c r="G40" s="16">
        <f t="shared" si="0"/>
        <v>295969.18</v>
      </c>
      <c r="H40" s="27">
        <f>RA!J38</f>
        <v>-20.1992445792417</v>
      </c>
      <c r="I40" s="20">
        <f>VLOOKUP(B40,RMS!B:D,3,FALSE)</f>
        <v>330232.21999999997</v>
      </c>
      <c r="J40" s="21">
        <f>VLOOKUP(B40,RMS!B:E,4,FALSE)</f>
        <v>295969.18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-8.6870452982394699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15481.7101</v>
      </c>
      <c r="F42" s="25">
        <f>VLOOKUP(C42,RA!B8:I72,8,0)</f>
        <v>1311.0153</v>
      </c>
      <c r="G42" s="16">
        <f t="shared" si="0"/>
        <v>14170.694800000001</v>
      </c>
      <c r="H42" s="27">
        <f>RA!J39</f>
        <v>-8.6870452982394699</v>
      </c>
      <c r="I42" s="20">
        <f>VLOOKUP(B42,RMS!B:D,3,FALSE)</f>
        <v>15481.7101580818</v>
      </c>
      <c r="J42" s="21">
        <f>VLOOKUP(B42,RMS!B:E,4,FALSE)</f>
        <v>14170.6946373194</v>
      </c>
      <c r="K42" s="22">
        <f t="shared" si="1"/>
        <v>-5.8081799579667859E-5</v>
      </c>
      <c r="L42" s="22">
        <f t="shared" si="2"/>
        <v>1.6268060062429868E-4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29073055.466200002</v>
      </c>
      <c r="E7" s="84"/>
      <c r="F7" s="84"/>
      <c r="G7" s="53">
        <v>23137708.376899999</v>
      </c>
      <c r="H7" s="54">
        <v>25.652268550612799</v>
      </c>
      <c r="I7" s="53">
        <v>619068.35649999999</v>
      </c>
      <c r="J7" s="54">
        <v>2.12935429927454</v>
      </c>
      <c r="K7" s="53">
        <v>1599891.7216</v>
      </c>
      <c r="L7" s="54">
        <v>6.9146507317781101</v>
      </c>
      <c r="M7" s="54">
        <v>-0.61305609114541204</v>
      </c>
      <c r="N7" s="53">
        <v>165961105.94760001</v>
      </c>
      <c r="O7" s="53">
        <v>6178333835.0256996</v>
      </c>
      <c r="P7" s="53">
        <v>1162237</v>
      </c>
      <c r="Q7" s="53">
        <v>1293457</v>
      </c>
      <c r="R7" s="54">
        <v>-10.144906247366601</v>
      </c>
      <c r="S7" s="53">
        <v>25.014739219453499</v>
      </c>
      <c r="T7" s="53">
        <v>27.11548209063</v>
      </c>
      <c r="U7" s="55">
        <v>-8.3980202741540104</v>
      </c>
    </row>
    <row r="8" spans="1:23" ht="12" thickBot="1">
      <c r="A8" s="73">
        <v>42647</v>
      </c>
      <c r="B8" s="69" t="s">
        <v>6</v>
      </c>
      <c r="C8" s="70"/>
      <c r="D8" s="56">
        <v>792631.67249999999</v>
      </c>
      <c r="E8" s="59"/>
      <c r="F8" s="59"/>
      <c r="G8" s="56">
        <v>681157.18530000001</v>
      </c>
      <c r="H8" s="57">
        <v>16.3654571376067</v>
      </c>
      <c r="I8" s="56">
        <v>159197.55929999999</v>
      </c>
      <c r="J8" s="57">
        <v>20.084683065702201</v>
      </c>
      <c r="K8" s="56">
        <v>170157.7703</v>
      </c>
      <c r="L8" s="57">
        <v>24.980690796803099</v>
      </c>
      <c r="M8" s="57">
        <v>-6.4412051125707998E-2</v>
      </c>
      <c r="N8" s="56">
        <v>4025881.8125</v>
      </c>
      <c r="O8" s="56">
        <v>227673805.90599999</v>
      </c>
      <c r="P8" s="56">
        <v>28999</v>
      </c>
      <c r="Q8" s="56">
        <v>31777</v>
      </c>
      <c r="R8" s="57">
        <v>-8.7421720112030794</v>
      </c>
      <c r="S8" s="56">
        <v>27.333069157557201</v>
      </c>
      <c r="T8" s="56">
        <v>28.045462252572602</v>
      </c>
      <c r="U8" s="58">
        <v>-2.6063413914807101</v>
      </c>
    </row>
    <row r="9" spans="1:23" ht="12" thickBot="1">
      <c r="A9" s="74"/>
      <c r="B9" s="69" t="s">
        <v>7</v>
      </c>
      <c r="C9" s="70"/>
      <c r="D9" s="56">
        <v>118131.4801</v>
      </c>
      <c r="E9" s="59"/>
      <c r="F9" s="59"/>
      <c r="G9" s="56">
        <v>111978.1492</v>
      </c>
      <c r="H9" s="57">
        <v>5.4951175242321497</v>
      </c>
      <c r="I9" s="56">
        <v>26433.107100000001</v>
      </c>
      <c r="J9" s="57">
        <v>22.376006021108001</v>
      </c>
      <c r="K9" s="56">
        <v>24476.290099999998</v>
      </c>
      <c r="L9" s="57">
        <v>21.858094882675601</v>
      </c>
      <c r="M9" s="57">
        <v>7.9947450859801997E-2</v>
      </c>
      <c r="N9" s="56">
        <v>585726.31850000005</v>
      </c>
      <c r="O9" s="56">
        <v>32557694.532099999</v>
      </c>
      <c r="P9" s="56">
        <v>6019</v>
      </c>
      <c r="Q9" s="56">
        <v>6704</v>
      </c>
      <c r="R9" s="57">
        <v>-10.217780429594301</v>
      </c>
      <c r="S9" s="56">
        <v>19.626429656089101</v>
      </c>
      <c r="T9" s="56">
        <v>19.150553013126501</v>
      </c>
      <c r="U9" s="58">
        <v>2.4246725018318598</v>
      </c>
    </row>
    <row r="10" spans="1:23" ht="12" thickBot="1">
      <c r="A10" s="74"/>
      <c r="B10" s="69" t="s">
        <v>8</v>
      </c>
      <c r="C10" s="70"/>
      <c r="D10" s="56">
        <v>183318.48269999999</v>
      </c>
      <c r="E10" s="59"/>
      <c r="F10" s="59"/>
      <c r="G10" s="56">
        <v>203722.41620000001</v>
      </c>
      <c r="H10" s="57">
        <v>-10.015556402967899</v>
      </c>
      <c r="I10" s="56">
        <v>37330.873</v>
      </c>
      <c r="J10" s="57">
        <v>20.363943913441499</v>
      </c>
      <c r="K10" s="56">
        <v>55448.3001</v>
      </c>
      <c r="L10" s="57">
        <v>27.217574351545501</v>
      </c>
      <c r="M10" s="57">
        <v>-0.32674450014383799</v>
      </c>
      <c r="N10" s="56">
        <v>990805.52240000002</v>
      </c>
      <c r="O10" s="56">
        <v>52751222.373099998</v>
      </c>
      <c r="P10" s="56">
        <v>125795</v>
      </c>
      <c r="Q10" s="56">
        <v>138865</v>
      </c>
      <c r="R10" s="57">
        <v>-9.4120188672451608</v>
      </c>
      <c r="S10" s="56">
        <v>1.4572795635756599</v>
      </c>
      <c r="T10" s="56">
        <v>1.54841400424873</v>
      </c>
      <c r="U10" s="58">
        <v>-6.2537376458817198</v>
      </c>
    </row>
    <row r="11" spans="1:23" ht="12" thickBot="1">
      <c r="A11" s="74"/>
      <c r="B11" s="69" t="s">
        <v>9</v>
      </c>
      <c r="C11" s="70"/>
      <c r="D11" s="56">
        <v>52834.5481</v>
      </c>
      <c r="E11" s="59"/>
      <c r="F11" s="59"/>
      <c r="G11" s="56">
        <v>52054.921600000001</v>
      </c>
      <c r="H11" s="57">
        <v>1.4976998831941299</v>
      </c>
      <c r="I11" s="56">
        <v>12285.509700000001</v>
      </c>
      <c r="J11" s="57">
        <v>23.2527960241984</v>
      </c>
      <c r="K11" s="56">
        <v>11414.5142</v>
      </c>
      <c r="L11" s="57">
        <v>21.927829010504201</v>
      </c>
      <c r="M11" s="57">
        <v>7.6305963156978004E-2</v>
      </c>
      <c r="N11" s="56">
        <v>249330.04180000001</v>
      </c>
      <c r="O11" s="56">
        <v>18535941.4124</v>
      </c>
      <c r="P11" s="56">
        <v>2541</v>
      </c>
      <c r="Q11" s="56">
        <v>2750</v>
      </c>
      <c r="R11" s="57">
        <v>-7.6</v>
      </c>
      <c r="S11" s="56">
        <v>20.792817040535201</v>
      </c>
      <c r="T11" s="56">
        <v>21.023572618181799</v>
      </c>
      <c r="U11" s="58">
        <v>-1.10978506277788</v>
      </c>
    </row>
    <row r="12" spans="1:23" ht="12" thickBot="1">
      <c r="A12" s="74"/>
      <c r="B12" s="69" t="s">
        <v>10</v>
      </c>
      <c r="C12" s="70"/>
      <c r="D12" s="56">
        <v>268768.36249999999</v>
      </c>
      <c r="E12" s="59"/>
      <c r="F12" s="59"/>
      <c r="G12" s="56">
        <v>219151.65599999999</v>
      </c>
      <c r="H12" s="57">
        <v>22.640352076554699</v>
      </c>
      <c r="I12" s="56">
        <v>30896.746599999999</v>
      </c>
      <c r="J12" s="57">
        <v>11.4956784022524</v>
      </c>
      <c r="K12" s="56">
        <v>42853.139000000003</v>
      </c>
      <c r="L12" s="57">
        <v>19.554102297086899</v>
      </c>
      <c r="M12" s="57">
        <v>-0.27900855524259299</v>
      </c>
      <c r="N12" s="56">
        <v>1900651.041</v>
      </c>
      <c r="O12" s="56">
        <v>66617552.389600001</v>
      </c>
      <c r="P12" s="56">
        <v>1776</v>
      </c>
      <c r="Q12" s="56">
        <v>2370</v>
      </c>
      <c r="R12" s="57">
        <v>-25.063291139240501</v>
      </c>
      <c r="S12" s="56">
        <v>151.33353744369401</v>
      </c>
      <c r="T12" s="56">
        <v>149.91106084388201</v>
      </c>
      <c r="U12" s="58">
        <v>0.93996124311910401</v>
      </c>
    </row>
    <row r="13" spans="1:23" ht="12" thickBot="1">
      <c r="A13" s="74"/>
      <c r="B13" s="69" t="s">
        <v>11</v>
      </c>
      <c r="C13" s="70"/>
      <c r="D13" s="56">
        <v>353643.76079999999</v>
      </c>
      <c r="E13" s="59"/>
      <c r="F13" s="59"/>
      <c r="G13" s="56">
        <v>264176.01449999999</v>
      </c>
      <c r="H13" s="57">
        <v>33.866718168692799</v>
      </c>
      <c r="I13" s="56">
        <v>49421.5723</v>
      </c>
      <c r="J13" s="57">
        <v>13.9749594869708</v>
      </c>
      <c r="K13" s="56">
        <v>77632.378899999996</v>
      </c>
      <c r="L13" s="57">
        <v>29.3866114404569</v>
      </c>
      <c r="M13" s="57">
        <v>-0.363389696409265</v>
      </c>
      <c r="N13" s="56">
        <v>1701303.2609000001</v>
      </c>
      <c r="O13" s="56">
        <v>95539569.3521</v>
      </c>
      <c r="P13" s="56">
        <v>13656</v>
      </c>
      <c r="Q13" s="56">
        <v>15669</v>
      </c>
      <c r="R13" s="57">
        <v>-12.8470227838407</v>
      </c>
      <c r="S13" s="56">
        <v>25.896584710017599</v>
      </c>
      <c r="T13" s="56">
        <v>24.104603305890599</v>
      </c>
      <c r="U13" s="58">
        <v>6.9197595906682299</v>
      </c>
    </row>
    <row r="14" spans="1:23" ht="12" thickBot="1">
      <c r="A14" s="74"/>
      <c r="B14" s="69" t="s">
        <v>12</v>
      </c>
      <c r="C14" s="70"/>
      <c r="D14" s="56">
        <v>127659.8221</v>
      </c>
      <c r="E14" s="59"/>
      <c r="F14" s="59"/>
      <c r="G14" s="56">
        <v>204890.1874</v>
      </c>
      <c r="H14" s="57">
        <v>-37.693540271514202</v>
      </c>
      <c r="I14" s="56">
        <v>24067.936099999999</v>
      </c>
      <c r="J14" s="57">
        <v>18.853180040582199</v>
      </c>
      <c r="K14" s="56">
        <v>42838.3874</v>
      </c>
      <c r="L14" s="57">
        <v>20.9079741414693</v>
      </c>
      <c r="M14" s="57">
        <v>-0.43816895170988601</v>
      </c>
      <c r="N14" s="56">
        <v>789141.4425</v>
      </c>
      <c r="O14" s="56">
        <v>39837488.150600001</v>
      </c>
      <c r="P14" s="56">
        <v>1768</v>
      </c>
      <c r="Q14" s="56">
        <v>2047</v>
      </c>
      <c r="R14" s="57">
        <v>-13.629702002931101</v>
      </c>
      <c r="S14" s="56">
        <v>72.205781730769203</v>
      </c>
      <c r="T14" s="56">
        <v>71.136493844650701</v>
      </c>
      <c r="U14" s="58">
        <v>1.48088956381018</v>
      </c>
    </row>
    <row r="15" spans="1:23" ht="12" thickBot="1">
      <c r="A15" s="74"/>
      <c r="B15" s="69" t="s">
        <v>13</v>
      </c>
      <c r="C15" s="70"/>
      <c r="D15" s="56">
        <v>121803.27370000001</v>
      </c>
      <c r="E15" s="59"/>
      <c r="F15" s="59"/>
      <c r="G15" s="56">
        <v>93692.035499999998</v>
      </c>
      <c r="H15" s="57">
        <v>30.003871780542099</v>
      </c>
      <c r="I15" s="56">
        <v>10593.808000000001</v>
      </c>
      <c r="J15" s="57">
        <v>8.6974739497498401</v>
      </c>
      <c r="K15" s="56">
        <v>16833.894499999999</v>
      </c>
      <c r="L15" s="57">
        <v>17.9672630764864</v>
      </c>
      <c r="M15" s="57">
        <v>-0.37068585050239</v>
      </c>
      <c r="N15" s="56">
        <v>774661.29189999995</v>
      </c>
      <c r="O15" s="56">
        <v>35215670.796599999</v>
      </c>
      <c r="P15" s="56">
        <v>4034</v>
      </c>
      <c r="Q15" s="56">
        <v>5198</v>
      </c>
      <c r="R15" s="57">
        <v>-22.3932281646787</v>
      </c>
      <c r="S15" s="56">
        <v>30.1941679970253</v>
      </c>
      <c r="T15" s="56">
        <v>29.658187937668298</v>
      </c>
      <c r="U15" s="58">
        <v>1.77511120495108</v>
      </c>
    </row>
    <row r="16" spans="1:23" ht="12" thickBot="1">
      <c r="A16" s="74"/>
      <c r="B16" s="69" t="s">
        <v>14</v>
      </c>
      <c r="C16" s="70"/>
      <c r="D16" s="56">
        <v>1440095.9948</v>
      </c>
      <c r="E16" s="59"/>
      <c r="F16" s="59"/>
      <c r="G16" s="56">
        <v>1133856.0220999999</v>
      </c>
      <c r="H16" s="57">
        <v>27.008717749967701</v>
      </c>
      <c r="I16" s="56">
        <v>-28592.620999999999</v>
      </c>
      <c r="J16" s="57">
        <v>-1.98546632330374</v>
      </c>
      <c r="K16" s="56">
        <v>35540.9107</v>
      </c>
      <c r="L16" s="57">
        <v>3.1345170821754902</v>
      </c>
      <c r="M16" s="57">
        <v>-1.80449882788175</v>
      </c>
      <c r="N16" s="56">
        <v>7247305.5553000001</v>
      </c>
      <c r="O16" s="56">
        <v>324273382.6164</v>
      </c>
      <c r="P16" s="56">
        <v>73983</v>
      </c>
      <c r="Q16" s="56">
        <v>80269</v>
      </c>
      <c r="R16" s="57">
        <v>-7.8311676986134202</v>
      </c>
      <c r="S16" s="56">
        <v>19.4652284281524</v>
      </c>
      <c r="T16" s="56">
        <v>20.810450113991699</v>
      </c>
      <c r="U16" s="58">
        <v>-6.91089596407563</v>
      </c>
    </row>
    <row r="17" spans="1:21" ht="12" thickBot="1">
      <c r="A17" s="74"/>
      <c r="B17" s="69" t="s">
        <v>15</v>
      </c>
      <c r="C17" s="70"/>
      <c r="D17" s="56">
        <v>706335.10710000002</v>
      </c>
      <c r="E17" s="59"/>
      <c r="F17" s="59"/>
      <c r="G17" s="56">
        <v>625089.30870000005</v>
      </c>
      <c r="H17" s="57">
        <v>12.9974704844924</v>
      </c>
      <c r="I17" s="56">
        <v>97773.614000000001</v>
      </c>
      <c r="J17" s="57">
        <v>13.842383454707401</v>
      </c>
      <c r="K17" s="56">
        <v>31955.499299999999</v>
      </c>
      <c r="L17" s="57">
        <v>5.1121493929336204</v>
      </c>
      <c r="M17" s="57">
        <v>2.0596803724484398</v>
      </c>
      <c r="N17" s="56">
        <v>4886264.5812999997</v>
      </c>
      <c r="O17" s="56">
        <v>333033148.2026</v>
      </c>
      <c r="P17" s="56">
        <v>14073</v>
      </c>
      <c r="Q17" s="56">
        <v>15191</v>
      </c>
      <c r="R17" s="57">
        <v>-7.35962082812192</v>
      </c>
      <c r="S17" s="56">
        <v>50.1907984864634</v>
      </c>
      <c r="T17" s="56">
        <v>51.312247258245002</v>
      </c>
      <c r="U17" s="58">
        <v>-2.2343712505072602</v>
      </c>
    </row>
    <row r="18" spans="1:21" ht="12" thickBot="1">
      <c r="A18" s="74"/>
      <c r="B18" s="69" t="s">
        <v>16</v>
      </c>
      <c r="C18" s="70"/>
      <c r="D18" s="56">
        <v>2401762.9161999999</v>
      </c>
      <c r="E18" s="59"/>
      <c r="F18" s="59"/>
      <c r="G18" s="56">
        <v>2161615.5076000001</v>
      </c>
      <c r="H18" s="57">
        <v>11.109626469447001</v>
      </c>
      <c r="I18" s="56">
        <v>275849.66450000001</v>
      </c>
      <c r="J18" s="57">
        <v>11.485299512261699</v>
      </c>
      <c r="K18" s="56">
        <v>320339.27919999999</v>
      </c>
      <c r="L18" s="57">
        <v>14.819438428051701</v>
      </c>
      <c r="M18" s="57">
        <v>-0.13888279580045901</v>
      </c>
      <c r="N18" s="56">
        <v>13541456.7619</v>
      </c>
      <c r="O18" s="56">
        <v>613621867.16530001</v>
      </c>
      <c r="P18" s="56">
        <v>99448</v>
      </c>
      <c r="Q18" s="56">
        <v>115442</v>
      </c>
      <c r="R18" s="57">
        <v>-13.854576324041499</v>
      </c>
      <c r="S18" s="56">
        <v>24.150942363848401</v>
      </c>
      <c r="T18" s="56">
        <v>28.522709731293599</v>
      </c>
      <c r="U18" s="58">
        <v>-18.101850029625702</v>
      </c>
    </row>
    <row r="19" spans="1:21" ht="12" thickBot="1">
      <c r="A19" s="74"/>
      <c r="B19" s="69" t="s">
        <v>17</v>
      </c>
      <c r="C19" s="70"/>
      <c r="D19" s="56">
        <v>745256.08420000004</v>
      </c>
      <c r="E19" s="59"/>
      <c r="F19" s="59"/>
      <c r="G19" s="56">
        <v>617033.02910000004</v>
      </c>
      <c r="H19" s="57">
        <v>20.780582084402401</v>
      </c>
      <c r="I19" s="56">
        <v>45103.431100000002</v>
      </c>
      <c r="J19" s="57">
        <v>6.05207150350427</v>
      </c>
      <c r="K19" s="56">
        <v>46620.838600000003</v>
      </c>
      <c r="L19" s="57">
        <v>7.5556471698120999</v>
      </c>
      <c r="M19" s="57">
        <v>-3.2547837953305001E-2</v>
      </c>
      <c r="N19" s="56">
        <v>4712855.4768000003</v>
      </c>
      <c r="O19" s="56">
        <v>182707543.8935</v>
      </c>
      <c r="P19" s="56">
        <v>14068</v>
      </c>
      <c r="Q19" s="56">
        <v>17617</v>
      </c>
      <c r="R19" s="57">
        <v>-20.1453141851621</v>
      </c>
      <c r="S19" s="56">
        <v>52.975268993460297</v>
      </c>
      <c r="T19" s="56">
        <v>60.611060163478498</v>
      </c>
      <c r="U19" s="58">
        <v>-14.413878995047201</v>
      </c>
    </row>
    <row r="20" spans="1:21" ht="12" thickBot="1">
      <c r="A20" s="74"/>
      <c r="B20" s="69" t="s">
        <v>18</v>
      </c>
      <c r="C20" s="70"/>
      <c r="D20" s="56">
        <v>1392266.4957999999</v>
      </c>
      <c r="E20" s="59"/>
      <c r="F20" s="59"/>
      <c r="G20" s="56">
        <v>1320280.6762999999</v>
      </c>
      <c r="H20" s="57">
        <v>5.4523118297645299</v>
      </c>
      <c r="I20" s="56">
        <v>113912.01360000001</v>
      </c>
      <c r="J20" s="57">
        <v>8.1817679261574003</v>
      </c>
      <c r="K20" s="56">
        <v>92856.104699999996</v>
      </c>
      <c r="L20" s="57">
        <v>7.0330579222156899</v>
      </c>
      <c r="M20" s="57">
        <v>0.226758477194661</v>
      </c>
      <c r="N20" s="56">
        <v>8800939.2316999994</v>
      </c>
      <c r="O20" s="56">
        <v>358205613.31</v>
      </c>
      <c r="P20" s="56">
        <v>49741</v>
      </c>
      <c r="Q20" s="56">
        <v>55203</v>
      </c>
      <c r="R20" s="57">
        <v>-9.8943897976559203</v>
      </c>
      <c r="S20" s="56">
        <v>27.990319772421099</v>
      </c>
      <c r="T20" s="56">
        <v>31.9493201003569</v>
      </c>
      <c r="U20" s="58">
        <v>-14.1441768444408</v>
      </c>
    </row>
    <row r="21" spans="1:21" ht="12" thickBot="1">
      <c r="A21" s="74"/>
      <c r="B21" s="69" t="s">
        <v>19</v>
      </c>
      <c r="C21" s="70"/>
      <c r="D21" s="56">
        <v>471530.59240000002</v>
      </c>
      <c r="E21" s="59"/>
      <c r="F21" s="59"/>
      <c r="G21" s="56">
        <v>546173.12490000005</v>
      </c>
      <c r="H21" s="57">
        <v>-13.6664601565056</v>
      </c>
      <c r="I21" s="56">
        <v>61062.225200000001</v>
      </c>
      <c r="J21" s="57">
        <v>12.9497907843487</v>
      </c>
      <c r="K21" s="56">
        <v>27574.727500000001</v>
      </c>
      <c r="L21" s="57">
        <v>5.0487155524264802</v>
      </c>
      <c r="M21" s="57">
        <v>1.2144271489174301</v>
      </c>
      <c r="N21" s="56">
        <v>2197539.7607</v>
      </c>
      <c r="O21" s="56">
        <v>115099229.0653</v>
      </c>
      <c r="P21" s="56">
        <v>35667</v>
      </c>
      <c r="Q21" s="56">
        <v>39048</v>
      </c>
      <c r="R21" s="57">
        <v>-8.65857406269207</v>
      </c>
      <c r="S21" s="56">
        <v>13.2203603442958</v>
      </c>
      <c r="T21" s="56">
        <v>12.2933108533087</v>
      </c>
      <c r="U21" s="58">
        <v>7.0122861014684199</v>
      </c>
    </row>
    <row r="22" spans="1:21" ht="12" thickBot="1">
      <c r="A22" s="74"/>
      <c r="B22" s="69" t="s">
        <v>20</v>
      </c>
      <c r="C22" s="70"/>
      <c r="D22" s="56">
        <v>1700112.8558</v>
      </c>
      <c r="E22" s="59"/>
      <c r="F22" s="59"/>
      <c r="G22" s="56">
        <v>1502960.6651000001</v>
      </c>
      <c r="H22" s="57">
        <v>13.1175881896338</v>
      </c>
      <c r="I22" s="56">
        <v>107738.6293</v>
      </c>
      <c r="J22" s="57">
        <v>6.3371457331462198</v>
      </c>
      <c r="K22" s="56">
        <v>174535.46539999999</v>
      </c>
      <c r="L22" s="57">
        <v>11.6127766649427</v>
      </c>
      <c r="M22" s="57">
        <v>-0.38271210923759902</v>
      </c>
      <c r="N22" s="56">
        <v>7735270.8651000001</v>
      </c>
      <c r="O22" s="56">
        <v>410670448.44069999</v>
      </c>
      <c r="P22" s="56">
        <v>92146</v>
      </c>
      <c r="Q22" s="56">
        <v>98588</v>
      </c>
      <c r="R22" s="57">
        <v>-6.5342638049255397</v>
      </c>
      <c r="S22" s="56">
        <v>18.450207885312398</v>
      </c>
      <c r="T22" s="56">
        <v>18.181372135554</v>
      </c>
      <c r="U22" s="58">
        <v>1.45708791700082</v>
      </c>
    </row>
    <row r="23" spans="1:21" ht="12" thickBot="1">
      <c r="A23" s="74"/>
      <c r="B23" s="69" t="s">
        <v>21</v>
      </c>
      <c r="C23" s="70"/>
      <c r="D23" s="56">
        <v>5729994.1716999998</v>
      </c>
      <c r="E23" s="59"/>
      <c r="F23" s="59"/>
      <c r="G23" s="56">
        <v>3086813.0334999999</v>
      </c>
      <c r="H23" s="57">
        <v>85.628157893418503</v>
      </c>
      <c r="I23" s="56">
        <v>-595964.72349999996</v>
      </c>
      <c r="J23" s="57">
        <v>-10.400791094054201</v>
      </c>
      <c r="K23" s="56">
        <v>273951.9449</v>
      </c>
      <c r="L23" s="57">
        <v>8.8749121481250892</v>
      </c>
      <c r="M23" s="57">
        <v>-3.1754352710200502</v>
      </c>
      <c r="N23" s="56">
        <v>28712984.9868</v>
      </c>
      <c r="O23" s="56">
        <v>903885837.16869998</v>
      </c>
      <c r="P23" s="56">
        <v>124804</v>
      </c>
      <c r="Q23" s="56">
        <v>139211</v>
      </c>
      <c r="R23" s="57">
        <v>-10.349038509887899</v>
      </c>
      <c r="S23" s="56">
        <v>45.911943300695498</v>
      </c>
      <c r="T23" s="56">
        <v>44.353029587460803</v>
      </c>
      <c r="U23" s="58">
        <v>3.3954426695136499</v>
      </c>
    </row>
    <row r="24" spans="1:21" ht="12" thickBot="1">
      <c r="A24" s="74"/>
      <c r="B24" s="69" t="s">
        <v>22</v>
      </c>
      <c r="C24" s="70"/>
      <c r="D24" s="56">
        <v>404689.39350000001</v>
      </c>
      <c r="E24" s="59"/>
      <c r="F24" s="59"/>
      <c r="G24" s="56">
        <v>335061.80469999998</v>
      </c>
      <c r="H24" s="57">
        <v>20.780521033229</v>
      </c>
      <c r="I24" s="56">
        <v>54499.419699999999</v>
      </c>
      <c r="J24" s="57">
        <v>13.466975061702501</v>
      </c>
      <c r="K24" s="56">
        <v>50319.839</v>
      </c>
      <c r="L24" s="57">
        <v>15.0180767530499</v>
      </c>
      <c r="M24" s="57">
        <v>8.3060295562550998E-2</v>
      </c>
      <c r="N24" s="56">
        <v>2134605.0518999998</v>
      </c>
      <c r="O24" s="56">
        <v>87509922.136999995</v>
      </c>
      <c r="P24" s="56">
        <v>32313</v>
      </c>
      <c r="Q24" s="56">
        <v>35760</v>
      </c>
      <c r="R24" s="57">
        <v>-9.6392617449664399</v>
      </c>
      <c r="S24" s="56">
        <v>12.5240427536905</v>
      </c>
      <c r="T24" s="56">
        <v>12.914989415548099</v>
      </c>
      <c r="U24" s="58">
        <v>-3.1215692052985902</v>
      </c>
    </row>
    <row r="25" spans="1:21" ht="12" thickBot="1">
      <c r="A25" s="74"/>
      <c r="B25" s="69" t="s">
        <v>23</v>
      </c>
      <c r="C25" s="70"/>
      <c r="D25" s="56">
        <v>428080.83870000002</v>
      </c>
      <c r="E25" s="59"/>
      <c r="F25" s="59"/>
      <c r="G25" s="56">
        <v>402803.3492</v>
      </c>
      <c r="H25" s="57">
        <v>6.2753920865363098</v>
      </c>
      <c r="I25" s="56">
        <v>65990.563099999999</v>
      </c>
      <c r="J25" s="57">
        <v>15.415444265246901</v>
      </c>
      <c r="K25" s="56">
        <v>22786.528300000002</v>
      </c>
      <c r="L25" s="57">
        <v>5.6569858083990301</v>
      </c>
      <c r="M25" s="57">
        <v>1.8960341053797101</v>
      </c>
      <c r="N25" s="56">
        <v>2441988.5769000002</v>
      </c>
      <c r="O25" s="56">
        <v>102301905.59990001</v>
      </c>
      <c r="P25" s="56">
        <v>22953</v>
      </c>
      <c r="Q25" s="56">
        <v>26227</v>
      </c>
      <c r="R25" s="57">
        <v>-12.483318717352301</v>
      </c>
      <c r="S25" s="56">
        <v>18.650321905633302</v>
      </c>
      <c r="T25" s="56">
        <v>19.247961303237101</v>
      </c>
      <c r="U25" s="58">
        <v>-3.2044454815729302</v>
      </c>
    </row>
    <row r="26" spans="1:21" ht="12" thickBot="1">
      <c r="A26" s="74"/>
      <c r="B26" s="69" t="s">
        <v>24</v>
      </c>
      <c r="C26" s="70"/>
      <c r="D26" s="56">
        <v>728841.94700000004</v>
      </c>
      <c r="E26" s="59"/>
      <c r="F26" s="59"/>
      <c r="G26" s="56">
        <v>580667.05660000001</v>
      </c>
      <c r="H26" s="57">
        <v>25.518046652691801</v>
      </c>
      <c r="I26" s="56">
        <v>133997.94260000001</v>
      </c>
      <c r="J26" s="57">
        <v>18.385048109751601</v>
      </c>
      <c r="K26" s="56">
        <v>109114.802</v>
      </c>
      <c r="L26" s="57">
        <v>18.791285084933801</v>
      </c>
      <c r="M26" s="57">
        <v>0.228045509352617</v>
      </c>
      <c r="N26" s="56">
        <v>3427939.4942000001</v>
      </c>
      <c r="O26" s="56">
        <v>195546993.67559999</v>
      </c>
      <c r="P26" s="56">
        <v>44734</v>
      </c>
      <c r="Q26" s="56">
        <v>49759</v>
      </c>
      <c r="R26" s="57">
        <v>-10.0986756164714</v>
      </c>
      <c r="S26" s="56">
        <v>16.292796239996399</v>
      </c>
      <c r="T26" s="56">
        <v>14.668593540867001</v>
      </c>
      <c r="U26" s="58">
        <v>9.9688394502980806</v>
      </c>
    </row>
    <row r="27" spans="1:21" ht="12" thickBot="1">
      <c r="A27" s="74"/>
      <c r="B27" s="69" t="s">
        <v>25</v>
      </c>
      <c r="C27" s="70"/>
      <c r="D27" s="56">
        <v>281499.27370000002</v>
      </c>
      <c r="E27" s="59"/>
      <c r="F27" s="59"/>
      <c r="G27" s="56">
        <v>251893.4105</v>
      </c>
      <c r="H27" s="57">
        <v>11.753329768028999</v>
      </c>
      <c r="I27" s="56">
        <v>65852.1973</v>
      </c>
      <c r="J27" s="57">
        <v>23.393380890275498</v>
      </c>
      <c r="K27" s="56">
        <v>59751.034800000001</v>
      </c>
      <c r="L27" s="57">
        <v>23.720761365450699</v>
      </c>
      <c r="M27" s="57">
        <v>0.102109737855117</v>
      </c>
      <c r="N27" s="56">
        <v>1347038.1524</v>
      </c>
      <c r="O27" s="56">
        <v>71254359.737499997</v>
      </c>
      <c r="P27" s="56">
        <v>33811</v>
      </c>
      <c r="Q27" s="56">
        <v>36091</v>
      </c>
      <c r="R27" s="57">
        <v>-6.3173644398880597</v>
      </c>
      <c r="S27" s="56">
        <v>8.3256713406879399</v>
      </c>
      <c r="T27" s="56">
        <v>8.3638481172591508</v>
      </c>
      <c r="U27" s="58">
        <v>-0.45854292115322498</v>
      </c>
    </row>
    <row r="28" spans="1:21" ht="12" thickBot="1">
      <c r="A28" s="74"/>
      <c r="B28" s="69" t="s">
        <v>26</v>
      </c>
      <c r="C28" s="70"/>
      <c r="D28" s="56">
        <v>1218954.7249</v>
      </c>
      <c r="E28" s="59"/>
      <c r="F28" s="59"/>
      <c r="G28" s="56">
        <v>1061137.8855999999</v>
      </c>
      <c r="H28" s="57">
        <v>14.872415869947501</v>
      </c>
      <c r="I28" s="56">
        <v>65761.728300000002</v>
      </c>
      <c r="J28" s="57">
        <v>5.3949278801470602</v>
      </c>
      <c r="K28" s="56">
        <v>65416.903400000003</v>
      </c>
      <c r="L28" s="57">
        <v>6.1647882228812598</v>
      </c>
      <c r="M28" s="57">
        <v>5.2711895867569997E-3</v>
      </c>
      <c r="N28" s="56">
        <v>6435752.5612000003</v>
      </c>
      <c r="O28" s="56">
        <v>296205415.4418</v>
      </c>
      <c r="P28" s="56">
        <v>47645</v>
      </c>
      <c r="Q28" s="56">
        <v>51997</v>
      </c>
      <c r="R28" s="57">
        <v>-8.3697136373252299</v>
      </c>
      <c r="S28" s="56">
        <v>25.584105885192599</v>
      </c>
      <c r="T28" s="56">
        <v>27.369233626940002</v>
      </c>
      <c r="U28" s="58">
        <v>-6.9774873109035598</v>
      </c>
    </row>
    <row r="29" spans="1:21" ht="12" thickBot="1">
      <c r="A29" s="74"/>
      <c r="B29" s="69" t="s">
        <v>27</v>
      </c>
      <c r="C29" s="70"/>
      <c r="D29" s="56">
        <v>715986.7879</v>
      </c>
      <c r="E29" s="59"/>
      <c r="F29" s="59"/>
      <c r="G29" s="56">
        <v>741178.8358</v>
      </c>
      <c r="H29" s="57">
        <v>-3.3989162511377602</v>
      </c>
      <c r="I29" s="56">
        <v>109809.4575</v>
      </c>
      <c r="J29" s="57">
        <v>15.3367994152619</v>
      </c>
      <c r="K29" s="56">
        <v>100161.7445</v>
      </c>
      <c r="L29" s="57">
        <v>13.5138430378802</v>
      </c>
      <c r="M29" s="57">
        <v>9.6321335537442002E-2</v>
      </c>
      <c r="N29" s="56">
        <v>3505619.8160999999</v>
      </c>
      <c r="O29" s="56">
        <v>212129093.4612</v>
      </c>
      <c r="P29" s="56">
        <v>99986</v>
      </c>
      <c r="Q29" s="56">
        <v>109605</v>
      </c>
      <c r="R29" s="57">
        <v>-8.77605948633731</v>
      </c>
      <c r="S29" s="56">
        <v>7.1608704008561199</v>
      </c>
      <c r="T29" s="56">
        <v>7.2137059094019396</v>
      </c>
      <c r="U29" s="58">
        <v>-0.73783640239466797</v>
      </c>
    </row>
    <row r="30" spans="1:21" ht="12" thickBot="1">
      <c r="A30" s="74"/>
      <c r="B30" s="69" t="s">
        <v>28</v>
      </c>
      <c r="C30" s="70"/>
      <c r="D30" s="56">
        <v>1644271.9478</v>
      </c>
      <c r="E30" s="59"/>
      <c r="F30" s="59"/>
      <c r="G30" s="56">
        <v>1222743.452</v>
      </c>
      <c r="H30" s="57">
        <v>34.4739933066516</v>
      </c>
      <c r="I30" s="56">
        <v>185514.0673</v>
      </c>
      <c r="J30" s="57">
        <v>11.2824443394667</v>
      </c>
      <c r="K30" s="56">
        <v>116468.0074</v>
      </c>
      <c r="L30" s="57">
        <v>9.5251385079590705</v>
      </c>
      <c r="M30" s="57">
        <v>0.59283284260944602</v>
      </c>
      <c r="N30" s="56">
        <v>7919814.5713</v>
      </c>
      <c r="O30" s="56">
        <v>346056187.51770002</v>
      </c>
      <c r="P30" s="56">
        <v>96199</v>
      </c>
      <c r="Q30" s="56">
        <v>103488</v>
      </c>
      <c r="R30" s="57">
        <v>-7.0433286951144201</v>
      </c>
      <c r="S30" s="56">
        <v>17.092401665297999</v>
      </c>
      <c r="T30" s="56">
        <v>17.611940229785102</v>
      </c>
      <c r="U30" s="58">
        <v>-3.0395878511439101</v>
      </c>
    </row>
    <row r="31" spans="1:21" ht="12" thickBot="1">
      <c r="A31" s="74"/>
      <c r="B31" s="69" t="s">
        <v>29</v>
      </c>
      <c r="C31" s="70"/>
      <c r="D31" s="56">
        <v>2643137.898</v>
      </c>
      <c r="E31" s="59"/>
      <c r="F31" s="59"/>
      <c r="G31" s="56">
        <v>1486320.8517</v>
      </c>
      <c r="H31" s="57">
        <v>77.830910127976395</v>
      </c>
      <c r="I31" s="56">
        <v>-108199.9443</v>
      </c>
      <c r="J31" s="57">
        <v>-4.0936170746850697</v>
      </c>
      <c r="K31" s="56">
        <v>-40827.353300000002</v>
      </c>
      <c r="L31" s="57">
        <v>-2.7468734797943002</v>
      </c>
      <c r="M31" s="57">
        <v>1.6501826729973199</v>
      </c>
      <c r="N31" s="56">
        <v>17114512.998799998</v>
      </c>
      <c r="O31" s="56">
        <v>363884066.31739998</v>
      </c>
      <c r="P31" s="56">
        <v>51758</v>
      </c>
      <c r="Q31" s="56">
        <v>62751</v>
      </c>
      <c r="R31" s="57">
        <v>-17.518445921180501</v>
      </c>
      <c r="S31" s="56">
        <v>51.067234012133397</v>
      </c>
      <c r="T31" s="56">
        <v>51.617446600054201</v>
      </c>
      <c r="U31" s="58">
        <v>-1.07742782346518</v>
      </c>
    </row>
    <row r="32" spans="1:21" ht="12" thickBot="1">
      <c r="A32" s="74"/>
      <c r="B32" s="69" t="s">
        <v>30</v>
      </c>
      <c r="C32" s="70"/>
      <c r="D32" s="56">
        <v>146359.1882</v>
      </c>
      <c r="E32" s="59"/>
      <c r="F32" s="59"/>
      <c r="G32" s="56">
        <v>108396.3511</v>
      </c>
      <c r="H32" s="57">
        <v>35.022246334637003</v>
      </c>
      <c r="I32" s="56">
        <v>28575.486199999999</v>
      </c>
      <c r="J32" s="57">
        <v>19.524217475811302</v>
      </c>
      <c r="K32" s="56">
        <v>25264.371299999999</v>
      </c>
      <c r="L32" s="57">
        <v>23.307400151037001</v>
      </c>
      <c r="M32" s="57">
        <v>0.13105866996183699</v>
      </c>
      <c r="N32" s="56">
        <v>708050.97690000001</v>
      </c>
      <c r="O32" s="56">
        <v>34854742.571400002</v>
      </c>
      <c r="P32" s="56">
        <v>25934</v>
      </c>
      <c r="Q32" s="56">
        <v>27646</v>
      </c>
      <c r="R32" s="57">
        <v>-6.1925775880778398</v>
      </c>
      <c r="S32" s="56">
        <v>5.6435254183697099</v>
      </c>
      <c r="T32" s="56">
        <v>5.7905974860739304</v>
      </c>
      <c r="U32" s="58">
        <v>-2.6060318117024401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513.21709999999996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266184.08419999998</v>
      </c>
      <c r="E35" s="59"/>
      <c r="F35" s="59"/>
      <c r="G35" s="56">
        <v>209950.7329</v>
      </c>
      <c r="H35" s="57">
        <v>26.784070016456699</v>
      </c>
      <c r="I35" s="56">
        <v>38292.756699999998</v>
      </c>
      <c r="J35" s="57">
        <v>14.3858175499435</v>
      </c>
      <c r="K35" s="56">
        <v>16799.689299999998</v>
      </c>
      <c r="L35" s="57">
        <v>8.0017292952255303</v>
      </c>
      <c r="M35" s="57">
        <v>1.2793729107835301</v>
      </c>
      <c r="N35" s="56">
        <v>1532282.1991000001</v>
      </c>
      <c r="O35" s="56">
        <v>57793176.649999999</v>
      </c>
      <c r="P35" s="56">
        <v>14381</v>
      </c>
      <c r="Q35" s="56">
        <v>18877</v>
      </c>
      <c r="R35" s="57">
        <v>-23.817343857604499</v>
      </c>
      <c r="S35" s="56">
        <v>18.509428009178801</v>
      </c>
      <c r="T35" s="56">
        <v>17.985284081157001</v>
      </c>
      <c r="U35" s="58">
        <v>2.8317672904958999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136064.15</v>
      </c>
      <c r="E37" s="59"/>
      <c r="F37" s="59"/>
      <c r="G37" s="56">
        <v>142739.44</v>
      </c>
      <c r="H37" s="57">
        <v>-4.6765561081086</v>
      </c>
      <c r="I37" s="56">
        <v>9753.9599999999991</v>
      </c>
      <c r="J37" s="57">
        <v>7.1686480237446801</v>
      </c>
      <c r="K37" s="56">
        <v>1516.04</v>
      </c>
      <c r="L37" s="57">
        <v>1.0621030879762501</v>
      </c>
      <c r="M37" s="57">
        <v>5.4338407957573702</v>
      </c>
      <c r="N37" s="56">
        <v>1115015.76</v>
      </c>
      <c r="O37" s="56">
        <v>55340857.659999996</v>
      </c>
      <c r="P37" s="56">
        <v>94</v>
      </c>
      <c r="Q37" s="56">
        <v>123</v>
      </c>
      <c r="R37" s="57">
        <v>-23.5772357723577</v>
      </c>
      <c r="S37" s="56">
        <v>1447.4909574468099</v>
      </c>
      <c r="T37" s="56">
        <v>1408.2066666666699</v>
      </c>
      <c r="U37" s="58">
        <v>2.71395759524705</v>
      </c>
    </row>
    <row r="38" spans="1:21" ht="12" thickBot="1">
      <c r="A38" s="74"/>
      <c r="B38" s="69" t="s">
        <v>35</v>
      </c>
      <c r="C38" s="70"/>
      <c r="D38" s="56">
        <v>948284.77</v>
      </c>
      <c r="E38" s="59"/>
      <c r="F38" s="59"/>
      <c r="G38" s="56">
        <v>865196.65</v>
      </c>
      <c r="H38" s="57">
        <v>9.6033797634329705</v>
      </c>
      <c r="I38" s="56">
        <v>-191546.36</v>
      </c>
      <c r="J38" s="57">
        <v>-20.1992445792417</v>
      </c>
      <c r="K38" s="56">
        <v>-129329.49</v>
      </c>
      <c r="L38" s="57">
        <v>-14.9479878360602</v>
      </c>
      <c r="M38" s="57">
        <v>0.481072568986393</v>
      </c>
      <c r="N38" s="56">
        <v>7741733.9500000002</v>
      </c>
      <c r="O38" s="56">
        <v>115975652.77</v>
      </c>
      <c r="P38" s="56">
        <v>353</v>
      </c>
      <c r="Q38" s="56">
        <v>534</v>
      </c>
      <c r="R38" s="57">
        <v>-33.8951310861423</v>
      </c>
      <c r="S38" s="56">
        <v>2686.35912181303</v>
      </c>
      <c r="T38" s="56">
        <v>2747.3988014981301</v>
      </c>
      <c r="U38" s="58">
        <v>-2.2722084768733399</v>
      </c>
    </row>
    <row r="39" spans="1:21" ht="12" thickBot="1">
      <c r="A39" s="74"/>
      <c r="B39" s="69" t="s">
        <v>36</v>
      </c>
      <c r="C39" s="70"/>
      <c r="D39" s="56">
        <v>677284.6</v>
      </c>
      <c r="E39" s="59"/>
      <c r="F39" s="59"/>
      <c r="G39" s="56">
        <v>502262.37</v>
      </c>
      <c r="H39" s="57">
        <v>34.846773410478697</v>
      </c>
      <c r="I39" s="56">
        <v>-58836.02</v>
      </c>
      <c r="J39" s="57">
        <v>-8.6870452982394699</v>
      </c>
      <c r="K39" s="56">
        <v>-39842.39</v>
      </c>
      <c r="L39" s="57">
        <v>-7.9325851148275399</v>
      </c>
      <c r="M39" s="57">
        <v>0.476719142601636</v>
      </c>
      <c r="N39" s="56">
        <v>5694055</v>
      </c>
      <c r="O39" s="56">
        <v>103993984.93000001</v>
      </c>
      <c r="P39" s="56">
        <v>225</v>
      </c>
      <c r="Q39" s="56">
        <v>395</v>
      </c>
      <c r="R39" s="57">
        <v>-43.037974683544299</v>
      </c>
      <c r="S39" s="56">
        <v>3010.1537777777799</v>
      </c>
      <c r="T39" s="56">
        <v>2991.6644303797498</v>
      </c>
      <c r="U39" s="58">
        <v>0.61423265264808502</v>
      </c>
    </row>
    <row r="40" spans="1:21" ht="12" thickBot="1">
      <c r="A40" s="74"/>
      <c r="B40" s="69" t="s">
        <v>37</v>
      </c>
      <c r="C40" s="70"/>
      <c r="D40" s="56">
        <v>685734.78</v>
      </c>
      <c r="E40" s="59"/>
      <c r="F40" s="59"/>
      <c r="G40" s="56">
        <v>668231.04</v>
      </c>
      <c r="H40" s="57">
        <v>2.6194143869761</v>
      </c>
      <c r="I40" s="56">
        <v>-142651.79999999999</v>
      </c>
      <c r="J40" s="57">
        <v>-20.802765757338399</v>
      </c>
      <c r="K40" s="56">
        <v>-153511.14000000001</v>
      </c>
      <c r="L40" s="57">
        <v>-22.972764030835801</v>
      </c>
      <c r="M40" s="57">
        <v>-7.0739752176943005E-2</v>
      </c>
      <c r="N40" s="56">
        <v>5563874.3099999996</v>
      </c>
      <c r="O40" s="56">
        <v>84343783.409999996</v>
      </c>
      <c r="P40" s="56">
        <v>325</v>
      </c>
      <c r="Q40" s="56">
        <v>442</v>
      </c>
      <c r="R40" s="57">
        <v>-26.470588235294102</v>
      </c>
      <c r="S40" s="56">
        <v>2109.9531692307701</v>
      </c>
      <c r="T40" s="56">
        <v>2399.4523981900502</v>
      </c>
      <c r="U40" s="58">
        <v>-13.7206471300413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2.2599999999999998</v>
      </c>
      <c r="O41" s="56">
        <v>1380.14</v>
      </c>
      <c r="P41" s="59"/>
      <c r="Q41" s="56">
        <v>13</v>
      </c>
      <c r="R41" s="59"/>
      <c r="S41" s="59"/>
      <c r="T41" s="56">
        <v>3.2307692307692003E-2</v>
      </c>
      <c r="U41" s="60"/>
    </row>
    <row r="42" spans="1:21" ht="12" thickBot="1">
      <c r="A42" s="74"/>
      <c r="B42" s="69" t="s">
        <v>32</v>
      </c>
      <c r="C42" s="70"/>
      <c r="D42" s="56">
        <v>53721.367400000003</v>
      </c>
      <c r="E42" s="59"/>
      <c r="F42" s="59"/>
      <c r="G42" s="56">
        <v>304185.46950000001</v>
      </c>
      <c r="H42" s="57">
        <v>-82.339272323459895</v>
      </c>
      <c r="I42" s="56">
        <v>4373.7172</v>
      </c>
      <c r="J42" s="57">
        <v>8.1414852444727597</v>
      </c>
      <c r="K42" s="56">
        <v>18961.420600000001</v>
      </c>
      <c r="L42" s="57">
        <v>6.2335063641164501</v>
      </c>
      <c r="M42" s="57">
        <v>-0.76933599584832801</v>
      </c>
      <c r="N42" s="56">
        <v>376098.29019999999</v>
      </c>
      <c r="O42" s="56">
        <v>19590544.342599999</v>
      </c>
      <c r="P42" s="56">
        <v>88</v>
      </c>
      <c r="Q42" s="56">
        <v>113</v>
      </c>
      <c r="R42" s="57">
        <v>-22.123893805309699</v>
      </c>
      <c r="S42" s="56">
        <v>610.47008409090904</v>
      </c>
      <c r="T42" s="56">
        <v>631.48022300884998</v>
      </c>
      <c r="U42" s="58">
        <v>-3.4416328441758002</v>
      </c>
    </row>
    <row r="43" spans="1:21" ht="12" thickBot="1">
      <c r="A43" s="74"/>
      <c r="B43" s="69" t="s">
        <v>33</v>
      </c>
      <c r="C43" s="70"/>
      <c r="D43" s="56">
        <v>531379.64430000004</v>
      </c>
      <c r="E43" s="59"/>
      <c r="F43" s="59"/>
      <c r="G43" s="56">
        <v>565196.93929999997</v>
      </c>
      <c r="H43" s="57">
        <v>-5.9832763853751398</v>
      </c>
      <c r="I43" s="56">
        <v>30731.334299999999</v>
      </c>
      <c r="J43" s="57">
        <v>5.7833104127432602</v>
      </c>
      <c r="K43" s="56">
        <v>14524.3426</v>
      </c>
      <c r="L43" s="57">
        <v>2.5697843689650002</v>
      </c>
      <c r="M43" s="57">
        <v>1.1158502760737701</v>
      </c>
      <c r="N43" s="56">
        <v>3319776.2429</v>
      </c>
      <c r="O43" s="56">
        <v>131545596.0325</v>
      </c>
      <c r="P43" s="56">
        <v>2297</v>
      </c>
      <c r="Q43" s="56">
        <v>2838</v>
      </c>
      <c r="R43" s="57">
        <v>-19.062720225510901</v>
      </c>
      <c r="S43" s="56">
        <v>231.33637104919501</v>
      </c>
      <c r="T43" s="56">
        <v>235.587597533474</v>
      </c>
      <c r="U43" s="58">
        <v>-1.83768184181279</v>
      </c>
    </row>
    <row r="44" spans="1:21" ht="12" thickBot="1">
      <c r="A44" s="74"/>
      <c r="B44" s="69" t="s">
        <v>38</v>
      </c>
      <c r="C44" s="70"/>
      <c r="D44" s="56">
        <v>610720.52</v>
      </c>
      <c r="E44" s="59"/>
      <c r="F44" s="59"/>
      <c r="G44" s="56">
        <v>620882.04</v>
      </c>
      <c r="H44" s="57">
        <v>-1.6366264999386899</v>
      </c>
      <c r="I44" s="56">
        <v>-135533.54999999999</v>
      </c>
      <c r="J44" s="57">
        <v>-22.192401525987702</v>
      </c>
      <c r="K44" s="56">
        <v>-111448.45</v>
      </c>
      <c r="L44" s="57">
        <v>-17.950019942596501</v>
      </c>
      <c r="M44" s="57">
        <v>0.21610977990272601</v>
      </c>
      <c r="N44" s="56">
        <v>4795830.91</v>
      </c>
      <c r="O44" s="56">
        <v>57192837.149999999</v>
      </c>
      <c r="P44" s="56">
        <v>377</v>
      </c>
      <c r="Q44" s="56">
        <v>603</v>
      </c>
      <c r="R44" s="57">
        <v>-37.479270315091199</v>
      </c>
      <c r="S44" s="56">
        <v>1619.9483289124701</v>
      </c>
      <c r="T44" s="56">
        <v>1652.7590547263701</v>
      </c>
      <c r="U44" s="58">
        <v>-2.0254180474958901</v>
      </c>
    </row>
    <row r="45" spans="1:21" ht="12" thickBot="1">
      <c r="A45" s="74"/>
      <c r="B45" s="69" t="s">
        <v>39</v>
      </c>
      <c r="C45" s="70"/>
      <c r="D45" s="56">
        <v>330232.21999999997</v>
      </c>
      <c r="E45" s="59"/>
      <c r="F45" s="59"/>
      <c r="G45" s="56">
        <v>202857.37</v>
      </c>
      <c r="H45" s="57">
        <v>62.790348706581398</v>
      </c>
      <c r="I45" s="56">
        <v>34263.040000000001</v>
      </c>
      <c r="J45" s="57">
        <v>10.375438229498</v>
      </c>
      <c r="K45" s="56">
        <v>25063.99</v>
      </c>
      <c r="L45" s="57">
        <v>12.355474193518299</v>
      </c>
      <c r="M45" s="57">
        <v>0.36702256903230501</v>
      </c>
      <c r="N45" s="56">
        <v>1850813.85</v>
      </c>
      <c r="O45" s="56">
        <v>25108363.780000001</v>
      </c>
      <c r="P45" s="56">
        <v>229</v>
      </c>
      <c r="Q45" s="56">
        <v>228</v>
      </c>
      <c r="R45" s="57">
        <v>0.43859649122805999</v>
      </c>
      <c r="S45" s="56">
        <v>1442.06209606987</v>
      </c>
      <c r="T45" s="56">
        <v>1409.12864035088</v>
      </c>
      <c r="U45" s="58">
        <v>2.2837751445480001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15481.7101</v>
      </c>
      <c r="E47" s="62"/>
      <c r="F47" s="62"/>
      <c r="G47" s="61">
        <v>41359.394999999997</v>
      </c>
      <c r="H47" s="63">
        <v>-62.567851633226297</v>
      </c>
      <c r="I47" s="61">
        <v>1311.0153</v>
      </c>
      <c r="J47" s="63">
        <v>8.4681555947750198</v>
      </c>
      <c r="K47" s="61">
        <v>3672.3869</v>
      </c>
      <c r="L47" s="63">
        <v>8.8792084603752102</v>
      </c>
      <c r="M47" s="63">
        <v>-0.64300730405067097</v>
      </c>
      <c r="N47" s="61">
        <v>84183.024600000004</v>
      </c>
      <c r="O47" s="61">
        <v>7049639.2373000002</v>
      </c>
      <c r="P47" s="61">
        <v>17</v>
      </c>
      <c r="Q47" s="61">
        <v>18</v>
      </c>
      <c r="R47" s="63">
        <v>-5.5555555555555598</v>
      </c>
      <c r="S47" s="61">
        <v>910.68882941176503</v>
      </c>
      <c r="T47" s="61">
        <v>699.54399444444505</v>
      </c>
      <c r="U47" s="64">
        <v>23.185178970922902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99010.884000000005</v>
      </c>
      <c r="D2" s="37">
        <v>792632.26850769203</v>
      </c>
      <c r="E2" s="37">
        <v>633434.12700598303</v>
      </c>
      <c r="F2" s="37">
        <v>159143.859450427</v>
      </c>
      <c r="G2" s="37">
        <v>633434.12700598303</v>
      </c>
      <c r="H2" s="37">
        <v>0.20079268181791701</v>
      </c>
    </row>
    <row r="3" spans="1:8">
      <c r="A3" s="37">
        <v>2</v>
      </c>
      <c r="B3" s="37">
        <v>13</v>
      </c>
      <c r="C3" s="37">
        <v>11589</v>
      </c>
      <c r="D3" s="37">
        <v>118131.519729915</v>
      </c>
      <c r="E3" s="37">
        <v>91698.363371794898</v>
      </c>
      <c r="F3" s="37">
        <v>26415.934135897402</v>
      </c>
      <c r="G3" s="37">
        <v>91698.363371794898</v>
      </c>
      <c r="H3" s="37">
        <v>0.22364721878125801</v>
      </c>
    </row>
    <row r="4" spans="1:8">
      <c r="A4" s="37">
        <v>3</v>
      </c>
      <c r="B4" s="37">
        <v>14</v>
      </c>
      <c r="C4" s="37">
        <v>145796</v>
      </c>
      <c r="D4" s="37">
        <v>183321.019904705</v>
      </c>
      <c r="E4" s="37">
        <v>145987.60905350401</v>
      </c>
      <c r="F4" s="37">
        <v>37332.436492226501</v>
      </c>
      <c r="G4" s="37">
        <v>145987.60905350401</v>
      </c>
      <c r="H4" s="37">
        <v>0.20364623181873301</v>
      </c>
    </row>
    <row r="5" spans="1:8">
      <c r="A5" s="37">
        <v>4</v>
      </c>
      <c r="B5" s="37">
        <v>15</v>
      </c>
      <c r="C5" s="37">
        <v>3207</v>
      </c>
      <c r="D5" s="37">
        <v>52834.5945940171</v>
      </c>
      <c r="E5" s="37">
        <v>40549.039407692297</v>
      </c>
      <c r="F5" s="37">
        <v>12283.3158700855</v>
      </c>
      <c r="G5" s="37">
        <v>40549.039407692297</v>
      </c>
      <c r="H5" s="37">
        <v>0.232496087019086</v>
      </c>
    </row>
    <row r="6" spans="1:8">
      <c r="A6" s="37">
        <v>5</v>
      </c>
      <c r="B6" s="37">
        <v>16</v>
      </c>
      <c r="C6" s="37">
        <v>4978</v>
      </c>
      <c r="D6" s="37">
        <v>268768.36969572603</v>
      </c>
      <c r="E6" s="37">
        <v>237871.616237607</v>
      </c>
      <c r="F6" s="37">
        <v>30849.719270085501</v>
      </c>
      <c r="G6" s="37">
        <v>237871.616237607</v>
      </c>
      <c r="H6" s="37">
        <v>0.11480189770492701</v>
      </c>
    </row>
    <row r="7" spans="1:8">
      <c r="A7" s="37">
        <v>6</v>
      </c>
      <c r="B7" s="37">
        <v>17</v>
      </c>
      <c r="C7" s="37">
        <v>25547</v>
      </c>
      <c r="D7" s="37">
        <v>353644.13475641003</v>
      </c>
      <c r="E7" s="37">
        <v>304222.18653589702</v>
      </c>
      <c r="F7" s="37">
        <v>49407.649075213703</v>
      </c>
      <c r="G7" s="37">
        <v>304222.18653589702</v>
      </c>
      <c r="H7" s="37">
        <v>0.13971572559716799</v>
      </c>
    </row>
    <row r="8" spans="1:8">
      <c r="A8" s="37">
        <v>7</v>
      </c>
      <c r="B8" s="37">
        <v>18</v>
      </c>
      <c r="C8" s="37">
        <v>80540</v>
      </c>
      <c r="D8" s="37">
        <v>127659.82044359</v>
      </c>
      <c r="E8" s="37">
        <v>103591.890217094</v>
      </c>
      <c r="F8" s="37">
        <v>24067.9302264957</v>
      </c>
      <c r="G8" s="37">
        <v>103591.890217094</v>
      </c>
      <c r="H8" s="37">
        <v>0.18853175684303</v>
      </c>
    </row>
    <row r="9" spans="1:8">
      <c r="A9" s="37">
        <v>8</v>
      </c>
      <c r="B9" s="37">
        <v>19</v>
      </c>
      <c r="C9" s="37">
        <v>43678</v>
      </c>
      <c r="D9" s="37">
        <v>121803.405201709</v>
      </c>
      <c r="E9" s="37">
        <v>111209.46447350401</v>
      </c>
      <c r="F9" s="37">
        <v>10576.7783350427</v>
      </c>
      <c r="G9" s="37">
        <v>111209.46447350401</v>
      </c>
      <c r="H9" s="37">
        <v>8.68470698424441E-2</v>
      </c>
    </row>
    <row r="10" spans="1:8">
      <c r="A10" s="37">
        <v>9</v>
      </c>
      <c r="B10" s="37">
        <v>21</v>
      </c>
      <c r="C10" s="37">
        <v>352532</v>
      </c>
      <c r="D10" s="37">
        <v>1440095.0824398899</v>
      </c>
      <c r="E10" s="37">
        <v>1468688.6161333299</v>
      </c>
      <c r="F10" s="37">
        <v>-28724.923905982901</v>
      </c>
      <c r="G10" s="37">
        <v>1468688.6161333299</v>
      </c>
      <c r="H10" s="37">
        <v>-1.99483667963537E-2</v>
      </c>
    </row>
    <row r="11" spans="1:8">
      <c r="A11" s="37">
        <v>10</v>
      </c>
      <c r="B11" s="37">
        <v>22</v>
      </c>
      <c r="C11" s="37">
        <v>37888.586000000003</v>
      </c>
      <c r="D11" s="37">
        <v>706335.13612991502</v>
      </c>
      <c r="E11" s="37">
        <v>608561.48908461502</v>
      </c>
      <c r="F11" s="37">
        <v>97773.168412820494</v>
      </c>
      <c r="G11" s="37">
        <v>608561.48908461502</v>
      </c>
      <c r="H11" s="37">
        <v>0.138423291813591</v>
      </c>
    </row>
    <row r="12" spans="1:8">
      <c r="A12" s="37">
        <v>11</v>
      </c>
      <c r="B12" s="37">
        <v>23</v>
      </c>
      <c r="C12" s="37">
        <v>261206.851</v>
      </c>
      <c r="D12" s="37">
        <v>2401763.7576358998</v>
      </c>
      <c r="E12" s="37">
        <v>2125913.22006239</v>
      </c>
      <c r="F12" s="37">
        <v>275738.18159059802</v>
      </c>
      <c r="G12" s="37">
        <v>2125913.22006239</v>
      </c>
      <c r="H12" s="37">
        <v>0.114811908756123</v>
      </c>
    </row>
    <row r="13" spans="1:8">
      <c r="A13" s="37">
        <v>12</v>
      </c>
      <c r="B13" s="37">
        <v>24</v>
      </c>
      <c r="C13" s="37">
        <v>25775</v>
      </c>
      <c r="D13" s="37">
        <v>745256.006405983</v>
      </c>
      <c r="E13" s="37">
        <v>700152.65372564096</v>
      </c>
      <c r="F13" s="37">
        <v>45014.591996581199</v>
      </c>
      <c r="G13" s="37">
        <v>700152.65372564096</v>
      </c>
      <c r="H13" s="37">
        <v>6.0408709930550801E-2</v>
      </c>
    </row>
    <row r="14" spans="1:8">
      <c r="A14" s="37">
        <v>13</v>
      </c>
      <c r="B14" s="37">
        <v>25</v>
      </c>
      <c r="C14" s="37">
        <v>106341</v>
      </c>
      <c r="D14" s="37">
        <v>1392266.56846216</v>
      </c>
      <c r="E14" s="37">
        <v>1278354.4822</v>
      </c>
      <c r="F14" s="37">
        <v>113836.432</v>
      </c>
      <c r="G14" s="37">
        <v>1278354.4822</v>
      </c>
      <c r="H14" s="37">
        <v>8.1767831436692195E-2</v>
      </c>
    </row>
    <row r="15" spans="1:8">
      <c r="A15" s="37">
        <v>14</v>
      </c>
      <c r="B15" s="37">
        <v>26</v>
      </c>
      <c r="C15" s="37">
        <v>83542</v>
      </c>
      <c r="D15" s="37">
        <v>471529.98228511499</v>
      </c>
      <c r="E15" s="37">
        <v>410468.366969775</v>
      </c>
      <c r="F15" s="37">
        <v>60957.097956591802</v>
      </c>
      <c r="G15" s="37">
        <v>410468.366969775</v>
      </c>
      <c r="H15" s="37">
        <v>0.12930378711322399</v>
      </c>
    </row>
    <row r="16" spans="1:8">
      <c r="A16" s="37">
        <v>15</v>
      </c>
      <c r="B16" s="37">
        <v>27</v>
      </c>
      <c r="C16" s="37">
        <v>201429.21100000001</v>
      </c>
      <c r="D16" s="37">
        <v>1700114.7559066301</v>
      </c>
      <c r="E16" s="37">
        <v>1592374.2265918099</v>
      </c>
      <c r="F16" s="37">
        <v>107597.748662824</v>
      </c>
      <c r="G16" s="37">
        <v>1592374.2265918099</v>
      </c>
      <c r="H16" s="37">
        <v>6.3293836739107198E-2</v>
      </c>
    </row>
    <row r="17" spans="1:8">
      <c r="A17" s="37">
        <v>16</v>
      </c>
      <c r="B17" s="37">
        <v>29</v>
      </c>
      <c r="C17" s="37">
        <v>476768</v>
      </c>
      <c r="D17" s="37">
        <v>5729995.7011546995</v>
      </c>
      <c r="E17" s="37">
        <v>6325958.8759222198</v>
      </c>
      <c r="F17" s="37">
        <v>-599658.46314359002</v>
      </c>
      <c r="G17" s="37">
        <v>6325958.8759222198</v>
      </c>
      <c r="H17" s="37">
        <v>-0.104720049581299</v>
      </c>
    </row>
    <row r="18" spans="1:8">
      <c r="A18" s="37">
        <v>17</v>
      </c>
      <c r="B18" s="37">
        <v>31</v>
      </c>
      <c r="C18" s="37">
        <v>41564.048000000003</v>
      </c>
      <c r="D18" s="37">
        <v>404689.49275820301</v>
      </c>
      <c r="E18" s="37">
        <v>350189.97815571702</v>
      </c>
      <c r="F18" s="37">
        <v>54492.6968247076</v>
      </c>
      <c r="G18" s="37">
        <v>350189.97815571702</v>
      </c>
      <c r="H18" s="37">
        <v>0.134655373688393</v>
      </c>
    </row>
    <row r="19" spans="1:8">
      <c r="A19" s="37">
        <v>18</v>
      </c>
      <c r="B19" s="37">
        <v>32</v>
      </c>
      <c r="C19" s="37">
        <v>21583.702000000001</v>
      </c>
      <c r="D19" s="37">
        <v>428080.94234329503</v>
      </c>
      <c r="E19" s="37">
        <v>362090.25782144198</v>
      </c>
      <c r="F19" s="37">
        <v>65935.673930369798</v>
      </c>
      <c r="G19" s="37">
        <v>362090.25782144198</v>
      </c>
      <c r="H19" s="37">
        <v>0.15404597955200999</v>
      </c>
    </row>
    <row r="20" spans="1:8">
      <c r="A20" s="37">
        <v>19</v>
      </c>
      <c r="B20" s="37">
        <v>33</v>
      </c>
      <c r="C20" s="37">
        <v>57237.375</v>
      </c>
      <c r="D20" s="37">
        <v>728841.91813067102</v>
      </c>
      <c r="E20" s="37">
        <v>594843.95747778297</v>
      </c>
      <c r="F20" s="37">
        <v>133838.63273393299</v>
      </c>
      <c r="G20" s="37">
        <v>594843.95747778297</v>
      </c>
      <c r="H20" s="37">
        <v>0.18367206041665701</v>
      </c>
    </row>
    <row r="21" spans="1:8">
      <c r="A21" s="37">
        <v>20</v>
      </c>
      <c r="B21" s="37">
        <v>34</v>
      </c>
      <c r="C21" s="37">
        <v>46409.24</v>
      </c>
      <c r="D21" s="37">
        <v>281499.06404389202</v>
      </c>
      <c r="E21" s="37">
        <v>215647.06724293501</v>
      </c>
      <c r="F21" s="37">
        <v>65772.078937709404</v>
      </c>
      <c r="G21" s="37">
        <v>215647.06724293501</v>
      </c>
      <c r="H21" s="37">
        <v>0.23371572201235399</v>
      </c>
    </row>
    <row r="22" spans="1:8">
      <c r="A22" s="37">
        <v>21</v>
      </c>
      <c r="B22" s="37">
        <v>35</v>
      </c>
      <c r="C22" s="37">
        <v>48846.254000000001</v>
      </c>
      <c r="D22" s="37">
        <v>1218954.8380946901</v>
      </c>
      <c r="E22" s="37">
        <v>1153193.02964071</v>
      </c>
      <c r="F22" s="37">
        <v>65511.261453982297</v>
      </c>
      <c r="G22" s="37">
        <v>1153193.02964071</v>
      </c>
      <c r="H22" s="37">
        <v>5.3754845972633303E-2</v>
      </c>
    </row>
    <row r="23" spans="1:8">
      <c r="A23" s="37">
        <v>22</v>
      </c>
      <c r="B23" s="37">
        <v>36</v>
      </c>
      <c r="C23" s="37">
        <v>130730.774</v>
      </c>
      <c r="D23" s="37">
        <v>715987.06056814198</v>
      </c>
      <c r="E23" s="37">
        <v>606177.34007461101</v>
      </c>
      <c r="F23" s="37">
        <v>109703.64719353001</v>
      </c>
      <c r="G23" s="37">
        <v>606177.34007461101</v>
      </c>
      <c r="H23" s="37">
        <v>0.15324285620738201</v>
      </c>
    </row>
    <row r="24" spans="1:8">
      <c r="A24" s="37">
        <v>23</v>
      </c>
      <c r="B24" s="37">
        <v>37</v>
      </c>
      <c r="C24" s="37">
        <v>184885.41399999999</v>
      </c>
      <c r="D24" s="37">
        <v>1644272.03593894</v>
      </c>
      <c r="E24" s="37">
        <v>1458757.89356777</v>
      </c>
      <c r="F24" s="37">
        <v>185330.247592411</v>
      </c>
      <c r="G24" s="37">
        <v>1458757.89356777</v>
      </c>
      <c r="H24" s="37">
        <v>0.112725250521927</v>
      </c>
    </row>
    <row r="25" spans="1:8">
      <c r="A25" s="37">
        <v>24</v>
      </c>
      <c r="B25" s="37">
        <v>38</v>
      </c>
      <c r="C25" s="37">
        <v>642288.57200000004</v>
      </c>
      <c r="D25" s="37">
        <v>2643138.2074769898</v>
      </c>
      <c r="E25" s="37">
        <v>2751337.8875017702</v>
      </c>
      <c r="F25" s="37">
        <v>-108244.739360177</v>
      </c>
      <c r="G25" s="37">
        <v>2751337.8875017702</v>
      </c>
      <c r="H25" s="37">
        <v>-4.0953811800498202E-2</v>
      </c>
    </row>
    <row r="26" spans="1:8">
      <c r="A26" s="37">
        <v>25</v>
      </c>
      <c r="B26" s="37">
        <v>39</v>
      </c>
      <c r="C26" s="37">
        <v>80193.339000000007</v>
      </c>
      <c r="D26" s="37">
        <v>146359.07054097301</v>
      </c>
      <c r="E26" s="37">
        <v>117783.717332457</v>
      </c>
      <c r="F26" s="37">
        <v>28545.077924497698</v>
      </c>
      <c r="G26" s="37">
        <v>117783.717332457</v>
      </c>
      <c r="H26" s="37">
        <v>0.19507491928961901</v>
      </c>
    </row>
    <row r="27" spans="1:8">
      <c r="A27" s="37">
        <v>26</v>
      </c>
      <c r="B27" s="37">
        <v>42</v>
      </c>
      <c r="C27" s="37">
        <v>12069.665000000001</v>
      </c>
      <c r="D27" s="37">
        <v>266184.08120000002</v>
      </c>
      <c r="E27" s="37">
        <v>227891.31570000001</v>
      </c>
      <c r="F27" s="37">
        <v>38271.820500000002</v>
      </c>
      <c r="G27" s="37">
        <v>227891.31570000001</v>
      </c>
      <c r="H27" s="37">
        <v>0.14379083837981901</v>
      </c>
    </row>
    <row r="28" spans="1:8">
      <c r="A28" s="37">
        <v>27</v>
      </c>
      <c r="B28" s="37">
        <v>75</v>
      </c>
      <c r="C28" s="37">
        <v>93</v>
      </c>
      <c r="D28" s="37">
        <v>53721.367521367501</v>
      </c>
      <c r="E28" s="37">
        <v>49347.6495726496</v>
      </c>
      <c r="F28" s="37">
        <v>4373.7179487179501</v>
      </c>
      <c r="G28" s="37">
        <v>49347.6495726496</v>
      </c>
      <c r="H28" s="37">
        <v>8.1414866197855304E-2</v>
      </c>
    </row>
    <row r="29" spans="1:8">
      <c r="A29" s="37">
        <v>28</v>
      </c>
      <c r="B29" s="37">
        <v>76</v>
      </c>
      <c r="C29" s="37">
        <v>2519</v>
      </c>
      <c r="D29" s="37">
        <v>531379.63262905995</v>
      </c>
      <c r="E29" s="37">
        <v>500648.304569231</v>
      </c>
      <c r="F29" s="37">
        <v>29534.746863247899</v>
      </c>
      <c r="G29" s="37">
        <v>500648.304569231</v>
      </c>
      <c r="H29" s="37">
        <v>5.5706697495231501E-2</v>
      </c>
    </row>
    <row r="30" spans="1:8">
      <c r="A30" s="37">
        <v>29</v>
      </c>
      <c r="B30" s="37">
        <v>99</v>
      </c>
      <c r="C30" s="37">
        <v>17</v>
      </c>
      <c r="D30" s="37">
        <v>15481.7101580818</v>
      </c>
      <c r="E30" s="37">
        <v>14170.6946373194</v>
      </c>
      <c r="F30" s="37">
        <v>1311.01552076242</v>
      </c>
      <c r="G30" s="37">
        <v>14170.6946373194</v>
      </c>
      <c r="H30" s="37">
        <v>8.4681569889618502E-2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93</v>
      </c>
      <c r="D34" s="34">
        <v>136064.15</v>
      </c>
      <c r="E34" s="34">
        <v>126310.19</v>
      </c>
      <c r="F34" s="30"/>
      <c r="G34" s="30"/>
      <c r="H34" s="30"/>
    </row>
    <row r="35" spans="1:8">
      <c r="A35" s="30"/>
      <c r="B35" s="33">
        <v>71</v>
      </c>
      <c r="C35" s="34">
        <v>337</v>
      </c>
      <c r="D35" s="34">
        <v>948284.77</v>
      </c>
      <c r="E35" s="34">
        <v>1139831.1299999999</v>
      </c>
      <c r="F35" s="30"/>
      <c r="G35" s="30"/>
      <c r="H35" s="30"/>
    </row>
    <row r="36" spans="1:8">
      <c r="A36" s="30"/>
      <c r="B36" s="33">
        <v>72</v>
      </c>
      <c r="C36" s="34">
        <v>221</v>
      </c>
      <c r="D36" s="34">
        <v>677284.6</v>
      </c>
      <c r="E36" s="34">
        <v>736120.62</v>
      </c>
      <c r="F36" s="30"/>
      <c r="G36" s="30"/>
      <c r="H36" s="30"/>
    </row>
    <row r="37" spans="1:8">
      <c r="A37" s="30"/>
      <c r="B37" s="33">
        <v>73</v>
      </c>
      <c r="C37" s="34">
        <v>293</v>
      </c>
      <c r="D37" s="34">
        <v>685734.78</v>
      </c>
      <c r="E37" s="34">
        <v>828386.58</v>
      </c>
      <c r="F37" s="30"/>
      <c r="G37" s="30"/>
      <c r="H37" s="30"/>
    </row>
    <row r="38" spans="1:8">
      <c r="A38" s="30"/>
      <c r="B38" s="33">
        <v>77</v>
      </c>
      <c r="C38" s="34">
        <v>353</v>
      </c>
      <c r="D38" s="34">
        <v>610720.52</v>
      </c>
      <c r="E38" s="34">
        <v>746254.07</v>
      </c>
      <c r="F38" s="30"/>
      <c r="G38" s="30"/>
      <c r="H38" s="30"/>
    </row>
    <row r="39" spans="1:8">
      <c r="A39" s="30"/>
      <c r="B39" s="33">
        <v>78</v>
      </c>
      <c r="C39" s="34">
        <v>217</v>
      </c>
      <c r="D39" s="34">
        <v>330232.21999999997</v>
      </c>
      <c r="E39" s="34">
        <v>295969.18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2016-10-08T00:15:24Z</dcterms:modified>
</cp:coreProperties>
</file>