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<sst xmlns="http://schemas.openxmlformats.org/spreadsheetml/2006/main" count="121" uniqueCount="80">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</sst>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13846957.275</v>
      </c>
      <c r="F3" s="25">
        <f>RA!I7</f>
        <v>1790346.8514</v>
      </c>
      <c r="G3" s="16">
        <f>SUM(G4:G42)</f>
        <v>12056610.423599998</v>
      </c>
      <c r="H3" s="27">
        <f>RA!J7</f>
        <v>12.9295325741517</v>
      </c>
      <c r="I3" s="20">
        <f>SUM(I4:I42)</f>
        <v>13846963.556484604</v>
      </c>
      <c r="J3" s="21">
        <f>SUM(J4:J42)</f>
        <v>12056610.393069148</v>
      </c>
      <c r="K3" s="22">
        <f>E3-I3</f>
        <v>-6.2814846038818359</v>
      </c>
      <c r="L3" s="22">
        <f>G3-J3</f>
        <v>3.0530849471688271E-2</v>
      </c>
    </row>
    <row r="4" spans="1:13">
      <c r="A4" s="71">
        <f>RA!A8</f>
        <v>42655</v>
      </c>
      <c r="B4" s="12">
        <v>12</v>
      </c>
      <c r="C4" s="66" t="s">
        <v>6</v>
      </c>
      <c r="D4" s="66"/>
      <c r="E4" s="15">
        <f>VLOOKUP(C4,RA!B8:D35,3,0)</f>
        <v>534114.73600000003</v>
      </c>
      <c r="F4" s="25">
        <f>VLOOKUP(C4,RA!B8:I38,8,0)</f>
        <v>147206.95300000001</v>
      </c>
      <c r="G4" s="16">
        <f t="shared" ref="G4:G42" si="0">E4-F4</f>
        <v>386907.78300000005</v>
      </c>
      <c r="H4" s="27">
        <f>RA!J8</f>
        <v>27.560923351869501</v>
      </c>
      <c r="I4" s="20">
        <f>VLOOKUP(B4,RMS!B:D,3,FALSE)</f>
        <v>534115.24841538502</v>
      </c>
      <c r="J4" s="21">
        <f>VLOOKUP(B4,RMS!B:E,4,FALSE)</f>
        <v>386907.79230256402</v>
      </c>
      <c r="K4" s="22">
        <f t="shared" ref="K4:K42" si="1">E4-I4</f>
        <v>-0.51241538499016315</v>
      </c>
      <c r="L4" s="22">
        <f t="shared" ref="L4:L42" si="2">G4-J4</f>
        <v>-9.3025639653205872E-3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60487.427100000001</v>
      </c>
      <c r="F5" s="25">
        <f>VLOOKUP(C5,RA!B9:I39,8,0)</f>
        <v>13863.9265</v>
      </c>
      <c r="G5" s="16">
        <f t="shared" si="0"/>
        <v>46623.500599999999</v>
      </c>
      <c r="H5" s="27">
        <f>RA!J9</f>
        <v>22.9203442181127</v>
      </c>
      <c r="I5" s="20">
        <f>VLOOKUP(B5,RMS!B:D,3,FALSE)</f>
        <v>60487.453545299097</v>
      </c>
      <c r="J5" s="21">
        <f>VLOOKUP(B5,RMS!B:E,4,FALSE)</f>
        <v>46623.484316239301</v>
      </c>
      <c r="K5" s="22">
        <f t="shared" si="1"/>
        <v>-2.6445299095939845E-2</v>
      </c>
      <c r="L5" s="22">
        <f t="shared" si="2"/>
        <v>1.6283760698570404E-2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79725.281400000007</v>
      </c>
      <c r="F6" s="25">
        <f>VLOOKUP(C6,RA!B10:I40,8,0)</f>
        <v>26729.419300000001</v>
      </c>
      <c r="G6" s="16">
        <f t="shared" si="0"/>
        <v>52995.862100000006</v>
      </c>
      <c r="H6" s="27">
        <f>RA!J10</f>
        <v>33.526904929808097</v>
      </c>
      <c r="I6" s="20">
        <f>VLOOKUP(B6,RMS!B:D,3,FALSE)</f>
        <v>79727.209103154106</v>
      </c>
      <c r="J6" s="21">
        <f>VLOOKUP(B6,RMS!B:E,4,FALSE)</f>
        <v>52995.863839064397</v>
      </c>
      <c r="K6" s="22">
        <f>E6-I6</f>
        <v>-1.9277031540987082</v>
      </c>
      <c r="L6" s="22">
        <f t="shared" si="2"/>
        <v>-1.7390643915859982E-3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38746.035000000003</v>
      </c>
      <c r="F7" s="25">
        <f>VLOOKUP(C7,RA!B11:I41,8,0)</f>
        <v>8935.8063999999995</v>
      </c>
      <c r="G7" s="16">
        <f t="shared" si="0"/>
        <v>29810.228600000002</v>
      </c>
      <c r="H7" s="27">
        <f>RA!J11</f>
        <v>23.062505363452001</v>
      </c>
      <c r="I7" s="20">
        <f>VLOOKUP(B7,RMS!B:D,3,FALSE)</f>
        <v>38746.060234566197</v>
      </c>
      <c r="J7" s="21">
        <f>VLOOKUP(B7,RMS!B:E,4,FALSE)</f>
        <v>29810.228783208498</v>
      </c>
      <c r="K7" s="22">
        <f t="shared" si="1"/>
        <v>-2.5234566193830688E-2</v>
      </c>
      <c r="L7" s="22">
        <f t="shared" si="2"/>
        <v>-1.8320849630981684E-4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157894.87760000001</v>
      </c>
      <c r="F8" s="25">
        <f>VLOOKUP(C8,RA!B12:I42,8,0)</f>
        <v>37127.068700000003</v>
      </c>
      <c r="G8" s="16">
        <f t="shared" si="0"/>
        <v>120767.8089</v>
      </c>
      <c r="H8" s="27">
        <f>RA!J12</f>
        <v>23.513789214907401</v>
      </c>
      <c r="I8" s="20">
        <f>VLOOKUP(B8,RMS!B:D,3,FALSE)</f>
        <v>157894.87589059799</v>
      </c>
      <c r="J8" s="21">
        <f>VLOOKUP(B8,RMS!B:E,4,FALSE)</f>
        <v>120767.808247009</v>
      </c>
      <c r="K8" s="22">
        <f t="shared" si="1"/>
        <v>1.7094020149670541E-3</v>
      </c>
      <c r="L8" s="22">
        <f t="shared" si="2"/>
        <v>6.5299100242555141E-4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240526.0906</v>
      </c>
      <c r="F9" s="25">
        <f>VLOOKUP(C9,RA!B13:I43,8,0)</f>
        <v>73608.477400000003</v>
      </c>
      <c r="G9" s="16">
        <f t="shared" si="0"/>
        <v>166917.61319999999</v>
      </c>
      <c r="H9" s="27">
        <f>RA!J13</f>
        <v>30.603115535774599</v>
      </c>
      <c r="I9" s="20">
        <f>VLOOKUP(B9,RMS!B:D,3,FALSE)</f>
        <v>240526.25680683801</v>
      </c>
      <c r="J9" s="21">
        <f>VLOOKUP(B9,RMS!B:E,4,FALSE)</f>
        <v>166917.610967521</v>
      </c>
      <c r="K9" s="22">
        <f t="shared" si="1"/>
        <v>-0.16620683801011182</v>
      </c>
      <c r="L9" s="22">
        <f t="shared" si="2"/>
        <v>2.2324789897538722E-3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109554.0631</v>
      </c>
      <c r="F10" s="25">
        <f>VLOOKUP(C10,RA!B14:I43,8,0)</f>
        <v>20961.929800000002</v>
      </c>
      <c r="G10" s="16">
        <f t="shared" si="0"/>
        <v>88592.133300000001</v>
      </c>
      <c r="H10" s="27">
        <f>RA!J14</f>
        <v>19.133867979744501</v>
      </c>
      <c r="I10" s="20">
        <f>VLOOKUP(B10,RMS!B:D,3,FALSE)</f>
        <v>109554.058711966</v>
      </c>
      <c r="J10" s="21">
        <f>VLOOKUP(B10,RMS!B:E,4,FALSE)</f>
        <v>88592.135818803406</v>
      </c>
      <c r="K10" s="22">
        <f t="shared" si="1"/>
        <v>4.3880339944735169E-3</v>
      </c>
      <c r="L10" s="22">
        <f t="shared" si="2"/>
        <v>-2.5188034051097929E-3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102173.34970000001</v>
      </c>
      <c r="F11" s="25">
        <f>VLOOKUP(C11,RA!B15:I44,8,0)</f>
        <v>28918.7039</v>
      </c>
      <c r="G11" s="16">
        <f t="shared" si="0"/>
        <v>73254.645799999998</v>
      </c>
      <c r="H11" s="27">
        <f>RA!J15</f>
        <v>28.303568381491601</v>
      </c>
      <c r="I11" s="20">
        <f>VLOOKUP(B11,RMS!B:D,3,FALSE)</f>
        <v>102173.398655556</v>
      </c>
      <c r="J11" s="21">
        <f>VLOOKUP(B11,RMS!B:E,4,FALSE)</f>
        <v>73254.645912820502</v>
      </c>
      <c r="K11" s="22">
        <f t="shared" si="1"/>
        <v>-4.8955555990687571E-2</v>
      </c>
      <c r="L11" s="22">
        <f t="shared" si="2"/>
        <v>-1.1282050400041044E-4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575618.40350000001</v>
      </c>
      <c r="F12" s="25">
        <f>VLOOKUP(C12,RA!B16:I45,8,0)</f>
        <v>28517.742099999999</v>
      </c>
      <c r="G12" s="16">
        <f t="shared" si="0"/>
        <v>547100.66139999998</v>
      </c>
      <c r="H12" s="27">
        <f>RA!J16</f>
        <v>4.9542790721422802</v>
      </c>
      <c r="I12" s="20">
        <f>VLOOKUP(B12,RMS!B:D,3,FALSE)</f>
        <v>575618.05935042701</v>
      </c>
      <c r="J12" s="21">
        <f>VLOOKUP(B12,RMS!B:E,4,FALSE)</f>
        <v>547100.66153333301</v>
      </c>
      <c r="K12" s="22">
        <f t="shared" si="1"/>
        <v>0.34414957300759852</v>
      </c>
      <c r="L12" s="22">
        <f t="shared" si="2"/>
        <v>-1.3333302922546864E-4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456642.8395</v>
      </c>
      <c r="F13" s="25">
        <f>VLOOKUP(C13,RA!B17:I46,8,0)</f>
        <v>59149.639000000003</v>
      </c>
      <c r="G13" s="16">
        <f t="shared" si="0"/>
        <v>397493.20049999998</v>
      </c>
      <c r="H13" s="27">
        <f>RA!J17</f>
        <v>12.9531515406583</v>
      </c>
      <c r="I13" s="20">
        <f>VLOOKUP(B13,RMS!B:D,3,FALSE)</f>
        <v>456642.85311196599</v>
      </c>
      <c r="J13" s="21">
        <f>VLOOKUP(B13,RMS!B:E,4,FALSE)</f>
        <v>397493.19984615402</v>
      </c>
      <c r="K13" s="22">
        <f t="shared" si="1"/>
        <v>-1.3611965987365693E-2</v>
      </c>
      <c r="L13" s="22">
        <f t="shared" si="2"/>
        <v>6.5384595654904842E-4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1242575.4191999999</v>
      </c>
      <c r="F14" s="25">
        <f>VLOOKUP(C14,RA!B18:I47,8,0)</f>
        <v>179407.39420000001</v>
      </c>
      <c r="G14" s="16">
        <f t="shared" si="0"/>
        <v>1063168.0249999999</v>
      </c>
      <c r="H14" s="27">
        <f>RA!J18</f>
        <v>14.4383504959004</v>
      </c>
      <c r="I14" s="20">
        <f>VLOOKUP(B14,RMS!B:D,3,FALSE)</f>
        <v>1242575.6827752099</v>
      </c>
      <c r="J14" s="21">
        <f>VLOOKUP(B14,RMS!B:E,4,FALSE)</f>
        <v>1063168.01956838</v>
      </c>
      <c r="K14" s="22">
        <f t="shared" si="1"/>
        <v>-0.26357521000318229</v>
      </c>
      <c r="L14" s="22">
        <f t="shared" si="2"/>
        <v>5.4316199384629726E-3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501089.10210000002</v>
      </c>
      <c r="F15" s="25">
        <f>VLOOKUP(C15,RA!B19:I48,8,0)</f>
        <v>45266.31</v>
      </c>
      <c r="G15" s="16">
        <f t="shared" si="0"/>
        <v>455822.79210000002</v>
      </c>
      <c r="H15" s="27">
        <f>RA!J19</f>
        <v>9.0335850071962707</v>
      </c>
      <c r="I15" s="20">
        <f>VLOOKUP(B15,RMS!B:D,3,FALSE)</f>
        <v>501089.11880769202</v>
      </c>
      <c r="J15" s="21">
        <f>VLOOKUP(B15,RMS!B:E,4,FALSE)</f>
        <v>455822.79239658098</v>
      </c>
      <c r="K15" s="22">
        <f t="shared" si="1"/>
        <v>-1.6707692004274577E-2</v>
      </c>
      <c r="L15" s="22">
        <f t="shared" si="2"/>
        <v>-2.9658095445483923E-4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947824.91769999999</v>
      </c>
      <c r="F16" s="25">
        <f>VLOOKUP(C16,RA!B20:I49,8,0)</f>
        <v>108561.2871</v>
      </c>
      <c r="G16" s="16">
        <f t="shared" si="0"/>
        <v>839263.63060000003</v>
      </c>
      <c r="H16" s="27">
        <f>RA!J20</f>
        <v>11.4537279061449</v>
      </c>
      <c r="I16" s="20">
        <f>VLOOKUP(B16,RMS!B:D,3,FALSE)</f>
        <v>947824.95669999998</v>
      </c>
      <c r="J16" s="21">
        <f>VLOOKUP(B16,RMS!B:E,4,FALSE)</f>
        <v>839263.63060000003</v>
      </c>
      <c r="K16" s="22">
        <f t="shared" si="1"/>
        <v>-3.8999999989755452E-2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286126.7426</v>
      </c>
      <c r="F17" s="25">
        <f>VLOOKUP(C17,RA!B21:I50,8,0)</f>
        <v>43351.7454</v>
      </c>
      <c r="G17" s="16">
        <f t="shared" si="0"/>
        <v>242774.99719999998</v>
      </c>
      <c r="H17" s="27">
        <f>RA!J21</f>
        <v>15.1512385756283</v>
      </c>
      <c r="I17" s="20">
        <f>VLOOKUP(B17,RMS!B:D,3,FALSE)</f>
        <v>286126.395623788</v>
      </c>
      <c r="J17" s="21">
        <f>VLOOKUP(B17,RMS!B:E,4,FALSE)</f>
        <v>242774.99714284099</v>
      </c>
      <c r="K17" s="22">
        <f t="shared" si="1"/>
        <v>0.34697621199302375</v>
      </c>
      <c r="L17" s="22">
        <f t="shared" si="2"/>
        <v>5.7158991694450378E-5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1004643.5296</v>
      </c>
      <c r="F18" s="25">
        <f>VLOOKUP(C18,RA!B22:I51,8,0)</f>
        <v>80065.871599999999</v>
      </c>
      <c r="G18" s="16">
        <f t="shared" si="0"/>
        <v>924577.65800000005</v>
      </c>
      <c r="H18" s="27">
        <f>RA!J22</f>
        <v>7.9695801785413698</v>
      </c>
      <c r="I18" s="20">
        <f>VLOOKUP(B18,RMS!B:D,3,FALSE)</f>
        <v>1004644.83152813</v>
      </c>
      <c r="J18" s="21">
        <f>VLOOKUP(B18,RMS!B:E,4,FALSE)</f>
        <v>924577.65569915995</v>
      </c>
      <c r="K18" s="22">
        <f t="shared" si="1"/>
        <v>-1.301928129978478</v>
      </c>
      <c r="L18" s="22">
        <f t="shared" si="2"/>
        <v>2.3008401039987803E-3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1997128.9569000001</v>
      </c>
      <c r="F19" s="25">
        <f>VLOOKUP(C19,RA!B23:I52,8,0)</f>
        <v>302173.1986</v>
      </c>
      <c r="G19" s="16">
        <f t="shared" si="0"/>
        <v>1694955.7583000001</v>
      </c>
      <c r="H19" s="27">
        <f>RA!J23</f>
        <v>15.1303799164297</v>
      </c>
      <c r="I19" s="20">
        <f>VLOOKUP(B19,RMS!B:D,3,FALSE)</f>
        <v>1997130.11074444</v>
      </c>
      <c r="J19" s="21">
        <f>VLOOKUP(B19,RMS!B:E,4,FALSE)</f>
        <v>1694955.77865299</v>
      </c>
      <c r="K19" s="22">
        <f t="shared" si="1"/>
        <v>-1.1538444398902357</v>
      </c>
      <c r="L19" s="22">
        <f t="shared" si="2"/>
        <v>-2.035298990085721E-2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237081.41810000001</v>
      </c>
      <c r="F20" s="25">
        <f>VLOOKUP(C20,RA!B24:I53,8,0)</f>
        <v>38872.015099999997</v>
      </c>
      <c r="G20" s="16">
        <f t="shared" si="0"/>
        <v>198209.40300000002</v>
      </c>
      <c r="H20" s="27">
        <f>RA!J24</f>
        <v>16.396061492935701</v>
      </c>
      <c r="I20" s="20">
        <f>VLOOKUP(B20,RMS!B:D,3,FALSE)</f>
        <v>237081.453841487</v>
      </c>
      <c r="J20" s="21">
        <f>VLOOKUP(B20,RMS!B:E,4,FALSE)</f>
        <v>198209.41209911299</v>
      </c>
      <c r="K20" s="22">
        <f t="shared" si="1"/>
        <v>-3.5741486994083971E-2</v>
      </c>
      <c r="L20" s="22">
        <f t="shared" si="2"/>
        <v>-9.0991129691246897E-3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287262.88709999999</v>
      </c>
      <c r="F21" s="25">
        <f>VLOOKUP(C21,RA!B25:I54,8,0)</f>
        <v>22436.694899999999</v>
      </c>
      <c r="G21" s="16">
        <f t="shared" si="0"/>
        <v>264826.19219999999</v>
      </c>
      <c r="H21" s="27">
        <f>RA!J25</f>
        <v>7.8105094349307604</v>
      </c>
      <c r="I21" s="20">
        <f>VLOOKUP(B21,RMS!B:D,3,FALSE)</f>
        <v>287262.87646327802</v>
      </c>
      <c r="J21" s="21">
        <f>VLOOKUP(B21,RMS!B:E,4,FALSE)</f>
        <v>264826.18993646302</v>
      </c>
      <c r="K21" s="22">
        <f t="shared" si="1"/>
        <v>1.0636721970513463E-2</v>
      </c>
      <c r="L21" s="22">
        <f t="shared" si="2"/>
        <v>2.2635369678027928E-3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545890.74809999997</v>
      </c>
      <c r="F22" s="25">
        <f>VLOOKUP(C22,RA!B26:I55,8,0)</f>
        <v>125759.2827</v>
      </c>
      <c r="G22" s="16">
        <f t="shared" si="0"/>
        <v>420131.46539999999</v>
      </c>
      <c r="H22" s="27">
        <f>RA!J26</f>
        <v>23.0374453382314</v>
      </c>
      <c r="I22" s="20">
        <f>VLOOKUP(B22,RMS!B:D,3,FALSE)</f>
        <v>545890.771025792</v>
      </c>
      <c r="J22" s="21">
        <f>VLOOKUP(B22,RMS!B:E,4,FALSE)</f>
        <v>420131.43170264002</v>
      </c>
      <c r="K22" s="22">
        <f t="shared" si="1"/>
        <v>-2.2925792029127479E-2</v>
      </c>
      <c r="L22" s="22">
        <f t="shared" si="2"/>
        <v>3.3697359962388873E-2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210631.30119999999</v>
      </c>
      <c r="F23" s="25">
        <f>VLOOKUP(C23,RA!B27:I56,8,0)</f>
        <v>49335.611499999999</v>
      </c>
      <c r="G23" s="16">
        <f t="shared" si="0"/>
        <v>161295.68969999999</v>
      </c>
      <c r="H23" s="27">
        <f>RA!J27</f>
        <v>23.422734996616001</v>
      </c>
      <c r="I23" s="20">
        <f>VLOOKUP(B23,RMS!B:D,3,FALSE)</f>
        <v>210631.16982586001</v>
      </c>
      <c r="J23" s="21">
        <f>VLOOKUP(B23,RMS!B:E,4,FALSE)</f>
        <v>161295.70395667799</v>
      </c>
      <c r="K23" s="22">
        <f t="shared" si="1"/>
        <v>0.13137413997901604</v>
      </c>
      <c r="L23" s="22">
        <f t="shared" si="2"/>
        <v>-1.42566779977642E-2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990063.17839999998</v>
      </c>
      <c r="F24" s="25">
        <f>VLOOKUP(C24,RA!B28:I57,8,0)</f>
        <v>50853.368900000001</v>
      </c>
      <c r="G24" s="16">
        <f t="shared" si="0"/>
        <v>939209.80949999997</v>
      </c>
      <c r="H24" s="27">
        <f>RA!J28</f>
        <v>5.1363761434075403</v>
      </c>
      <c r="I24" s="20">
        <f>VLOOKUP(B24,RMS!B:D,3,FALSE)</f>
        <v>990063.25959734502</v>
      </c>
      <c r="J24" s="21">
        <f>VLOOKUP(B24,RMS!B:E,4,FALSE)</f>
        <v>939209.80963805295</v>
      </c>
      <c r="K24" s="22">
        <f t="shared" si="1"/>
        <v>-8.1197345047257841E-2</v>
      </c>
      <c r="L24" s="22">
        <f t="shared" si="2"/>
        <v>-1.3805297203361988E-4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694408.94099999999</v>
      </c>
      <c r="F25" s="25">
        <f>VLOOKUP(C25,RA!B29:I58,8,0)</f>
        <v>91347.390400000004</v>
      </c>
      <c r="G25" s="16">
        <f t="shared" si="0"/>
        <v>603061.55059999996</v>
      </c>
      <c r="H25" s="27">
        <f>RA!J29</f>
        <v>13.154696750945201</v>
      </c>
      <c r="I25" s="20">
        <f>VLOOKUP(B25,RMS!B:D,3,FALSE)</f>
        <v>694410.53884690301</v>
      </c>
      <c r="J25" s="21">
        <f>VLOOKUP(B25,RMS!B:E,4,FALSE)</f>
        <v>603061.54380412796</v>
      </c>
      <c r="K25" s="22">
        <f t="shared" si="1"/>
        <v>-1.59784690302331</v>
      </c>
      <c r="L25" s="22">
        <f t="shared" si="2"/>
        <v>6.7958720028400421E-3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949744.37620000006</v>
      </c>
      <c r="F26" s="25">
        <f>VLOOKUP(C26,RA!B30:I59,8,0)</f>
        <v>110316.0776</v>
      </c>
      <c r="G26" s="16">
        <f t="shared" si="0"/>
        <v>839428.2986000001</v>
      </c>
      <c r="H26" s="27">
        <f>RA!J30</f>
        <v>11.6153441246352</v>
      </c>
      <c r="I26" s="20">
        <f>VLOOKUP(B26,RMS!B:D,3,FALSE)</f>
        <v>949744.42219557497</v>
      </c>
      <c r="J26" s="21">
        <f>VLOOKUP(B26,RMS!B:E,4,FALSE)</f>
        <v>839428.30888766504</v>
      </c>
      <c r="K26" s="22">
        <f t="shared" si="1"/>
        <v>-4.5995574910193682E-2</v>
      </c>
      <c r="L26" s="22">
        <f t="shared" si="2"/>
        <v>-1.0287664947099984E-2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692979.63379999995</v>
      </c>
      <c r="F27" s="25">
        <f>VLOOKUP(C27,RA!B31:I60,8,0)</f>
        <v>43508.8001</v>
      </c>
      <c r="G27" s="16">
        <f t="shared" si="0"/>
        <v>649470.83369999996</v>
      </c>
      <c r="H27" s="27">
        <f>RA!J31</f>
        <v>6.2785106484900002</v>
      </c>
      <c r="I27" s="20">
        <f>VLOOKUP(B27,RMS!B:D,3,FALSE)</f>
        <v>692979.57755309704</v>
      </c>
      <c r="J27" s="21">
        <f>VLOOKUP(B27,RMS!B:E,4,FALSE)</f>
        <v>649470.79997610603</v>
      </c>
      <c r="K27" s="22">
        <f t="shared" si="1"/>
        <v>5.6246902910061181E-2</v>
      </c>
      <c r="L27" s="22">
        <f t="shared" si="2"/>
        <v>3.3723893924616277E-2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112850.766</v>
      </c>
      <c r="F28" s="25">
        <f>VLOOKUP(C28,RA!B32:I61,8,0)</f>
        <v>24795.765500000001</v>
      </c>
      <c r="G28" s="16">
        <f t="shared" si="0"/>
        <v>88055.000499999995</v>
      </c>
      <c r="H28" s="27">
        <f>RA!J32</f>
        <v>21.9721729669075</v>
      </c>
      <c r="I28" s="20">
        <f>VLOOKUP(B28,RMS!B:D,3,FALSE)</f>
        <v>112850.671105809</v>
      </c>
      <c r="J28" s="21">
        <f>VLOOKUP(B28,RMS!B:E,4,FALSE)</f>
        <v>88055.0205031972</v>
      </c>
      <c r="K28" s="22">
        <f t="shared" si="1"/>
        <v>9.4894191002822481E-2</v>
      </c>
      <c r="L28" s="22">
        <f t="shared" si="2"/>
        <v>-2.0003197205369361E-2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-1.4158999999999999</v>
      </c>
      <c r="F29" s="25">
        <f>VLOOKUP(C29,RA!B33:I62,8,0)</f>
        <v>33.384900000000002</v>
      </c>
      <c r="G29" s="16">
        <f t="shared" si="0"/>
        <v>-34.800800000000002</v>
      </c>
      <c r="H29" s="27">
        <f>RA!J33</f>
        <v>-2357.8571933046101</v>
      </c>
      <c r="I29" s="20">
        <f>VLOOKUP(B29,RMS!B:D,3,FALSE)</f>
        <v>-1.4158999999999999</v>
      </c>
      <c r="J29" s="21">
        <f>VLOOKUP(B29,RMS!B:E,4,FALSE)</f>
        <v>-34.800800000000002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176626.91</v>
      </c>
      <c r="F30" s="25">
        <f>VLOOKUP(C30,RA!B34:I64,8,0)</f>
        <v>25292.928599999999</v>
      </c>
      <c r="G30" s="16">
        <f t="shared" si="0"/>
        <v>151333.98139999999</v>
      </c>
      <c r="H30" s="27">
        <f>RA!J34</f>
        <v>0</v>
      </c>
      <c r="I30" s="20">
        <f>VLOOKUP(B30,RMS!B:D,3,FALSE)</f>
        <v>176626.9094</v>
      </c>
      <c r="J30" s="21">
        <f>VLOOKUP(B30,RMS!B:E,4,FALSE)</f>
        <v>151333.96799999999</v>
      </c>
      <c r="K30" s="22">
        <f t="shared" si="1"/>
        <v>5.9999999939464033E-4</v>
      </c>
      <c r="L30" s="22">
        <f t="shared" si="2"/>
        <v>1.3399999996181577E-2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14.319974572391001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88099.35</v>
      </c>
      <c r="F32" s="25">
        <f>VLOOKUP(C32,RA!B34:I65,8,0)</f>
        <v>153.12</v>
      </c>
      <c r="G32" s="16">
        <f t="shared" si="0"/>
        <v>87946.23000000001</v>
      </c>
      <c r="H32" s="27">
        <f>RA!J34</f>
        <v>0</v>
      </c>
      <c r="I32" s="20">
        <f>VLOOKUP(B32,RMS!B:D,3,FALSE)</f>
        <v>88099.35</v>
      </c>
      <c r="J32" s="21">
        <f>VLOOKUP(B32,RMS!B:E,4,FALSE)</f>
        <v>87946.23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87900.05</v>
      </c>
      <c r="F33" s="25">
        <f>VLOOKUP(C33,RA!B34:I65,8,0)</f>
        <v>-7214.9</v>
      </c>
      <c r="G33" s="16">
        <f t="shared" si="0"/>
        <v>95114.95</v>
      </c>
      <c r="H33" s="27">
        <f>RA!J34</f>
        <v>0</v>
      </c>
      <c r="I33" s="20">
        <f>VLOOKUP(B33,RMS!B:D,3,FALSE)</f>
        <v>87900.05</v>
      </c>
      <c r="J33" s="21">
        <f>VLOOKUP(B33,RMS!B:E,4,FALSE)</f>
        <v>95114.95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6008.89</v>
      </c>
      <c r="F34" s="25">
        <f>VLOOKUP(C34,RA!B34:I66,8,0)</f>
        <v>79.59</v>
      </c>
      <c r="G34" s="16">
        <f t="shared" si="0"/>
        <v>5929.3</v>
      </c>
      <c r="H34" s="27">
        <f>RA!J35</f>
        <v>14.319974572391001</v>
      </c>
      <c r="I34" s="20">
        <f>VLOOKUP(B34,RMS!B:D,3,FALSE)</f>
        <v>6008.89</v>
      </c>
      <c r="J34" s="21">
        <f>VLOOKUP(B34,RMS!B:E,4,FALSE)</f>
        <v>5929.3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61657.440000000002</v>
      </c>
      <c r="F35" s="25">
        <f>VLOOKUP(C35,RA!B34:I67,8,0)</f>
        <v>-11242.91</v>
      </c>
      <c r="G35" s="16">
        <f t="shared" si="0"/>
        <v>72900.350000000006</v>
      </c>
      <c r="H35" s="27">
        <f>RA!J34</f>
        <v>0</v>
      </c>
      <c r="I35" s="20">
        <f>VLOOKUP(B35,RMS!B:D,3,FALSE)</f>
        <v>61657.440000000002</v>
      </c>
      <c r="J35" s="21">
        <f>VLOOKUP(B35,RMS!B:E,4,FALSE)</f>
        <v>72900.350000000006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14.319974572391001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18731.624100000001</v>
      </c>
      <c r="F37" s="25">
        <f>VLOOKUP(C37,RA!B8:I68,8,0)</f>
        <v>1698.4138</v>
      </c>
      <c r="G37" s="16">
        <f t="shared" si="0"/>
        <v>17033.210300000002</v>
      </c>
      <c r="H37" s="27">
        <f>RA!J35</f>
        <v>14.319974572391001</v>
      </c>
      <c r="I37" s="20">
        <f>VLOOKUP(B37,RMS!B:D,3,FALSE)</f>
        <v>18731.623931623901</v>
      </c>
      <c r="J37" s="21">
        <f>VLOOKUP(B37,RMS!B:E,4,FALSE)</f>
        <v>17033.209401709399</v>
      </c>
      <c r="K37" s="22">
        <f t="shared" si="1"/>
        <v>1.6837610019138083E-4</v>
      </c>
      <c r="L37" s="22">
        <f t="shared" si="2"/>
        <v>8.9829060379997827E-4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257556.66829999999</v>
      </c>
      <c r="F38" s="25">
        <f>VLOOKUP(C38,RA!B8:I69,8,0)</f>
        <v>15233.181699999999</v>
      </c>
      <c r="G38" s="16">
        <f t="shared" si="0"/>
        <v>242323.4866</v>
      </c>
      <c r="H38" s="27">
        <f>RA!J36</f>
        <v>0</v>
      </c>
      <c r="I38" s="20">
        <f>VLOOKUP(B38,RMS!B:D,3,FALSE)</f>
        <v>257556.66144359001</v>
      </c>
      <c r="J38" s="21">
        <f>VLOOKUP(B38,RMS!B:E,4,FALSE)</f>
        <v>242323.486036752</v>
      </c>
      <c r="K38" s="22">
        <f t="shared" si="1"/>
        <v>6.8564099783543497E-3</v>
      </c>
      <c r="L38" s="22">
        <f t="shared" si="2"/>
        <v>5.6324800243601203E-4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46051.53</v>
      </c>
      <c r="F39" s="25">
        <f>VLOOKUP(C39,RA!B9:I70,8,0)</f>
        <v>-1027.33</v>
      </c>
      <c r="G39" s="16">
        <f t="shared" si="0"/>
        <v>47078.86</v>
      </c>
      <c r="H39" s="27">
        <f>RA!J37</f>
        <v>0.17380377948305001</v>
      </c>
      <c r="I39" s="20">
        <f>VLOOKUP(B39,RMS!B:D,3,FALSE)</f>
        <v>46051.53</v>
      </c>
      <c r="J39" s="21">
        <f>VLOOKUP(B39,RMS!B:E,4,FALSE)</f>
        <v>47078.86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41039.32</v>
      </c>
      <c r="F40" s="25">
        <f>VLOOKUP(C40,RA!B10:I71,8,0)</f>
        <v>5603.96</v>
      </c>
      <c r="G40" s="16">
        <f t="shared" si="0"/>
        <v>35435.360000000001</v>
      </c>
      <c r="H40" s="27">
        <f>RA!J38</f>
        <v>-8.2080726916537596</v>
      </c>
      <c r="I40" s="20">
        <f>VLOOKUP(B40,RMS!B:D,3,FALSE)</f>
        <v>41039.32</v>
      </c>
      <c r="J40" s="21">
        <f>VLOOKUP(B40,RMS!B:E,4,FALSE)</f>
        <v>35435.360000000001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1.3245374769716201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7501.8869999999997</v>
      </c>
      <c r="F42" s="25">
        <f>VLOOKUP(C42,RA!B8:I72,8,0)</f>
        <v>666.93269999999995</v>
      </c>
      <c r="G42" s="16">
        <f t="shared" si="0"/>
        <v>6834.9542999999994</v>
      </c>
      <c r="H42" s="27">
        <f>RA!J39</f>
        <v>1.3245374769716201</v>
      </c>
      <c r="I42" s="20">
        <f>VLOOKUP(B42,RMS!B:D,3,FALSE)</f>
        <v>7501.8871492322796</v>
      </c>
      <c r="J42" s="21">
        <f>VLOOKUP(B42,RMS!B:E,4,FALSE)</f>
        <v>6834.9542999773103</v>
      </c>
      <c r="K42" s="22">
        <f t="shared" si="1"/>
        <v>-1.4923227990948362E-4</v>
      </c>
      <c r="L42" s="22">
        <f t="shared" si="2"/>
        <v>2.2689164325129241E-8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13846957.275</v>
      </c>
      <c r="E7" s="65"/>
      <c r="F7" s="65"/>
      <c r="G7" s="53">
        <v>13042493.511</v>
      </c>
      <c r="H7" s="54">
        <v>6.1680211941184302</v>
      </c>
      <c r="I7" s="53">
        <v>1790346.8514</v>
      </c>
      <c r="J7" s="54">
        <v>12.9295325741517</v>
      </c>
      <c r="K7" s="53">
        <v>1485403.9816999999</v>
      </c>
      <c r="L7" s="54">
        <v>11.388957030702899</v>
      </c>
      <c r="M7" s="54">
        <v>0.20529288561015099</v>
      </c>
      <c r="N7" s="53">
        <v>320946469.48070002</v>
      </c>
      <c r="O7" s="53">
        <v>6333319198.5587997</v>
      </c>
      <c r="P7" s="53">
        <v>804886</v>
      </c>
      <c r="Q7" s="53">
        <v>821531</v>
      </c>
      <c r="R7" s="54">
        <v>-2.02609518082701</v>
      </c>
      <c r="S7" s="53">
        <v>17.203625451306198</v>
      </c>
      <c r="T7" s="53">
        <v>19.855780315411099</v>
      </c>
      <c r="U7" s="55">
        <v>-15.4162555538757</v>
      </c>
    </row>
    <row r="8" spans="1:23" ht="12" thickBot="1">
      <c r="A8" s="74">
        <v>42655</v>
      </c>
      <c r="B8" s="72" t="s">
        <v>6</v>
      </c>
      <c r="C8" s="73"/>
      <c r="D8" s="56">
        <v>534114.73600000003</v>
      </c>
      <c r="E8" s="59"/>
      <c r="F8" s="59"/>
      <c r="G8" s="56">
        <v>504177.35710000002</v>
      </c>
      <c r="H8" s="57">
        <v>5.9378666015860198</v>
      </c>
      <c r="I8" s="56">
        <v>147206.95300000001</v>
      </c>
      <c r="J8" s="57">
        <v>27.560923351869501</v>
      </c>
      <c r="K8" s="56">
        <v>129743.0194</v>
      </c>
      <c r="L8" s="57">
        <v>25.7336069486092</v>
      </c>
      <c r="M8" s="57">
        <v>0.13460403250026401</v>
      </c>
      <c r="N8" s="56">
        <v>10439428.1735</v>
      </c>
      <c r="O8" s="56">
        <v>234087352.26699999</v>
      </c>
      <c r="P8" s="56">
        <v>20258</v>
      </c>
      <c r="Q8" s="56">
        <v>20763</v>
      </c>
      <c r="R8" s="57">
        <v>-2.4322111448249299</v>
      </c>
      <c r="S8" s="56">
        <v>26.3656202981538</v>
      </c>
      <c r="T8" s="56">
        <v>25.987114607715601</v>
      </c>
      <c r="U8" s="58">
        <v>1.4356032065920099</v>
      </c>
    </row>
    <row r="9" spans="1:23" ht="12" thickBot="1">
      <c r="A9" s="75"/>
      <c r="B9" s="72" t="s">
        <v>7</v>
      </c>
      <c r="C9" s="73"/>
      <c r="D9" s="56">
        <v>60487.427100000001</v>
      </c>
      <c r="E9" s="59"/>
      <c r="F9" s="59"/>
      <c r="G9" s="56">
        <v>56495.195299999999</v>
      </c>
      <c r="H9" s="57">
        <v>7.0664979186291896</v>
      </c>
      <c r="I9" s="56">
        <v>13863.9265</v>
      </c>
      <c r="J9" s="57">
        <v>22.9203442181127</v>
      </c>
      <c r="K9" s="56">
        <v>12586.3694</v>
      </c>
      <c r="L9" s="57">
        <v>22.278654553124401</v>
      </c>
      <c r="M9" s="57">
        <v>0.101503226180538</v>
      </c>
      <c r="N9" s="56">
        <v>1202071.6884000001</v>
      </c>
      <c r="O9" s="56">
        <v>33174039.901999999</v>
      </c>
      <c r="P9" s="56">
        <v>3566</v>
      </c>
      <c r="Q9" s="56">
        <v>3382</v>
      </c>
      <c r="R9" s="57">
        <v>5.4405677114133697</v>
      </c>
      <c r="S9" s="56">
        <v>16.9622622265844</v>
      </c>
      <c r="T9" s="56">
        <v>16.2560892962744</v>
      </c>
      <c r="U9" s="58">
        <v>4.1632001726942596</v>
      </c>
    </row>
    <row r="10" spans="1:23" ht="12" thickBot="1">
      <c r="A10" s="75"/>
      <c r="B10" s="72" t="s">
        <v>8</v>
      </c>
      <c r="C10" s="73"/>
      <c r="D10" s="56">
        <v>79725.281400000007</v>
      </c>
      <c r="E10" s="59"/>
      <c r="F10" s="59"/>
      <c r="G10" s="56">
        <v>85954.399300000005</v>
      </c>
      <c r="H10" s="57">
        <v>-7.2470030047665199</v>
      </c>
      <c r="I10" s="56">
        <v>26729.419300000001</v>
      </c>
      <c r="J10" s="57">
        <v>33.526904929808097</v>
      </c>
      <c r="K10" s="56">
        <v>23762.766</v>
      </c>
      <c r="L10" s="57">
        <v>27.645782174642001</v>
      </c>
      <c r="M10" s="57">
        <v>0.124844611944586</v>
      </c>
      <c r="N10" s="56">
        <v>2201849.6930999998</v>
      </c>
      <c r="O10" s="56">
        <v>53962266.543799996</v>
      </c>
      <c r="P10" s="56">
        <v>81550</v>
      </c>
      <c r="Q10" s="56">
        <v>83333</v>
      </c>
      <c r="R10" s="57">
        <v>-2.1396085584342401</v>
      </c>
      <c r="S10" s="56">
        <v>0.97762454199877402</v>
      </c>
      <c r="T10" s="56">
        <v>0.92797502190008796</v>
      </c>
      <c r="U10" s="58">
        <v>5.0785877364715697</v>
      </c>
    </row>
    <row r="11" spans="1:23" ht="12" thickBot="1">
      <c r="A11" s="75"/>
      <c r="B11" s="72" t="s">
        <v>9</v>
      </c>
      <c r="C11" s="73"/>
      <c r="D11" s="56">
        <v>38746.035000000003</v>
      </c>
      <c r="E11" s="59"/>
      <c r="F11" s="59"/>
      <c r="G11" s="56">
        <v>38774.7785</v>
      </c>
      <c r="H11" s="57">
        <v>-7.4129372524966999E-2</v>
      </c>
      <c r="I11" s="56">
        <v>8935.8063999999995</v>
      </c>
      <c r="J11" s="57">
        <v>23.062505363452001</v>
      </c>
      <c r="K11" s="56">
        <v>8744.4748999999993</v>
      </c>
      <c r="L11" s="57">
        <v>22.551966093113901</v>
      </c>
      <c r="M11" s="57">
        <v>2.1880273222581001E-2</v>
      </c>
      <c r="N11" s="56">
        <v>710750.27150000003</v>
      </c>
      <c r="O11" s="56">
        <v>18997361.642099999</v>
      </c>
      <c r="P11" s="56">
        <v>1889</v>
      </c>
      <c r="Q11" s="56">
        <v>1844</v>
      </c>
      <c r="R11" s="57">
        <v>2.44034707158352</v>
      </c>
      <c r="S11" s="56">
        <v>20.511400211752299</v>
      </c>
      <c r="T11" s="56">
        <v>20.601529772234301</v>
      </c>
      <c r="U11" s="58">
        <v>-0.43941203209704999</v>
      </c>
    </row>
    <row r="12" spans="1:23" ht="12" thickBot="1">
      <c r="A12" s="75"/>
      <c r="B12" s="72" t="s">
        <v>10</v>
      </c>
      <c r="C12" s="73"/>
      <c r="D12" s="56">
        <v>157894.87760000001</v>
      </c>
      <c r="E12" s="59"/>
      <c r="F12" s="59"/>
      <c r="G12" s="56">
        <v>195869.92019999999</v>
      </c>
      <c r="H12" s="57">
        <v>-19.387888942428901</v>
      </c>
      <c r="I12" s="56">
        <v>37127.068700000003</v>
      </c>
      <c r="J12" s="57">
        <v>23.513789214907401</v>
      </c>
      <c r="K12" s="56">
        <v>33585.4571</v>
      </c>
      <c r="L12" s="57">
        <v>17.146817166059201</v>
      </c>
      <c r="M12" s="57">
        <v>0.105450748800439</v>
      </c>
      <c r="N12" s="56">
        <v>3247230.7705999999</v>
      </c>
      <c r="O12" s="56">
        <v>67964132.119200006</v>
      </c>
      <c r="P12" s="56">
        <v>1021</v>
      </c>
      <c r="Q12" s="56">
        <v>1225</v>
      </c>
      <c r="R12" s="57">
        <v>-16.6530612244898</v>
      </c>
      <c r="S12" s="56">
        <v>154.64728462291899</v>
      </c>
      <c r="T12" s="56">
        <v>144.271413877551</v>
      </c>
      <c r="U12" s="58">
        <v>6.7093779051261802</v>
      </c>
    </row>
    <row r="13" spans="1:23" ht="12" thickBot="1">
      <c r="A13" s="75"/>
      <c r="B13" s="72" t="s">
        <v>11</v>
      </c>
      <c r="C13" s="73"/>
      <c r="D13" s="56">
        <v>240526.0906</v>
      </c>
      <c r="E13" s="59"/>
      <c r="F13" s="59"/>
      <c r="G13" s="56">
        <v>204804.95379999999</v>
      </c>
      <c r="H13" s="57">
        <v>17.441539443857</v>
      </c>
      <c r="I13" s="56">
        <v>73608.477400000003</v>
      </c>
      <c r="J13" s="57">
        <v>30.603115535774599</v>
      </c>
      <c r="K13" s="56">
        <v>57420.425499999998</v>
      </c>
      <c r="L13" s="57">
        <v>28.036638975087101</v>
      </c>
      <c r="M13" s="57">
        <v>0.28192148976673798</v>
      </c>
      <c r="N13" s="56">
        <v>4333826.1383999996</v>
      </c>
      <c r="O13" s="56">
        <v>98172092.229599997</v>
      </c>
      <c r="P13" s="56">
        <v>8606</v>
      </c>
      <c r="Q13" s="56">
        <v>8344</v>
      </c>
      <c r="R13" s="57">
        <v>3.1399808245445899</v>
      </c>
      <c r="S13" s="56">
        <v>27.9486510109226</v>
      </c>
      <c r="T13" s="56">
        <v>26.862074544582899</v>
      </c>
      <c r="U13" s="58">
        <v>3.88775997065131</v>
      </c>
    </row>
    <row r="14" spans="1:23" ht="12" thickBot="1">
      <c r="A14" s="75"/>
      <c r="B14" s="72" t="s">
        <v>12</v>
      </c>
      <c r="C14" s="73"/>
      <c r="D14" s="56">
        <v>109554.0631</v>
      </c>
      <c r="E14" s="59"/>
      <c r="F14" s="59"/>
      <c r="G14" s="56">
        <v>109641.27439999999</v>
      </c>
      <c r="H14" s="57">
        <v>-7.9542399043841999E-2</v>
      </c>
      <c r="I14" s="56">
        <v>20961.929800000002</v>
      </c>
      <c r="J14" s="57">
        <v>19.133867979744501</v>
      </c>
      <c r="K14" s="56">
        <v>10086.1173</v>
      </c>
      <c r="L14" s="57">
        <v>9.1991974328966801</v>
      </c>
      <c r="M14" s="57">
        <v>1.07829526234045</v>
      </c>
      <c r="N14" s="56">
        <v>1633834.5941999999</v>
      </c>
      <c r="O14" s="56">
        <v>40682181.302299999</v>
      </c>
      <c r="P14" s="56">
        <v>1593</v>
      </c>
      <c r="Q14" s="56">
        <v>1456</v>
      </c>
      <c r="R14" s="57">
        <v>9.4093406593406694</v>
      </c>
      <c r="S14" s="56">
        <v>68.772167671060899</v>
      </c>
      <c r="T14" s="56">
        <v>76.695419162087902</v>
      </c>
      <c r="U14" s="58">
        <v>-11.521014618768699</v>
      </c>
    </row>
    <row r="15" spans="1:23" ht="12" thickBot="1">
      <c r="A15" s="75"/>
      <c r="B15" s="72" t="s">
        <v>13</v>
      </c>
      <c r="C15" s="73"/>
      <c r="D15" s="56">
        <v>102173.34970000001</v>
      </c>
      <c r="E15" s="59"/>
      <c r="F15" s="59"/>
      <c r="G15" s="56">
        <v>71103.543900000004</v>
      </c>
      <c r="H15" s="57">
        <v>43.696564328349901</v>
      </c>
      <c r="I15" s="56">
        <v>28918.7039</v>
      </c>
      <c r="J15" s="57">
        <v>28.303568381491601</v>
      </c>
      <c r="K15" s="56">
        <v>14512.7232</v>
      </c>
      <c r="L15" s="57">
        <v>20.4106889811437</v>
      </c>
      <c r="M15" s="57">
        <v>0.992644902095287</v>
      </c>
      <c r="N15" s="56">
        <v>1715981.6331</v>
      </c>
      <c r="O15" s="56">
        <v>36156991.137800001</v>
      </c>
      <c r="P15" s="56">
        <v>2844</v>
      </c>
      <c r="Q15" s="56">
        <v>3153</v>
      </c>
      <c r="R15" s="57">
        <v>-9.8001902949571793</v>
      </c>
      <c r="S15" s="56">
        <v>35.925931680731402</v>
      </c>
      <c r="T15" s="56">
        <v>29.716103266730101</v>
      </c>
      <c r="U15" s="58">
        <v>17.285086630980501</v>
      </c>
    </row>
    <row r="16" spans="1:23" ht="12" thickBot="1">
      <c r="A16" s="75"/>
      <c r="B16" s="72" t="s">
        <v>14</v>
      </c>
      <c r="C16" s="73"/>
      <c r="D16" s="56">
        <v>575618.40350000001</v>
      </c>
      <c r="E16" s="59"/>
      <c r="F16" s="59"/>
      <c r="G16" s="56">
        <v>640039.70149999997</v>
      </c>
      <c r="H16" s="57">
        <v>-10.065203431759301</v>
      </c>
      <c r="I16" s="56">
        <v>28517.742099999999</v>
      </c>
      <c r="J16" s="57">
        <v>4.9542790721422802</v>
      </c>
      <c r="K16" s="56">
        <v>20681.112700000001</v>
      </c>
      <c r="L16" s="57">
        <v>3.2312234149743602</v>
      </c>
      <c r="M16" s="57">
        <v>0.37892687466472702</v>
      </c>
      <c r="N16" s="56">
        <v>15629315.759299999</v>
      </c>
      <c r="O16" s="56">
        <v>332655392.8204</v>
      </c>
      <c r="P16" s="56">
        <v>31543</v>
      </c>
      <c r="Q16" s="56">
        <v>36433</v>
      </c>
      <c r="R16" s="57">
        <v>-13.4218977300799</v>
      </c>
      <c r="S16" s="56">
        <v>18.2486892020417</v>
      </c>
      <c r="T16" s="56">
        <v>22.974296887437202</v>
      </c>
      <c r="U16" s="58">
        <v>-25.8956006816471</v>
      </c>
    </row>
    <row r="17" spans="1:21" ht="12" thickBot="1">
      <c r="A17" s="75"/>
      <c r="B17" s="72" t="s">
        <v>15</v>
      </c>
      <c r="C17" s="73"/>
      <c r="D17" s="56">
        <v>456642.8395</v>
      </c>
      <c r="E17" s="59"/>
      <c r="F17" s="59"/>
      <c r="G17" s="56">
        <v>333302.31540000002</v>
      </c>
      <c r="H17" s="57">
        <v>37.005600741770301</v>
      </c>
      <c r="I17" s="56">
        <v>59149.639000000003</v>
      </c>
      <c r="J17" s="57">
        <v>12.9531515406583</v>
      </c>
      <c r="K17" s="56">
        <v>25663.228599999999</v>
      </c>
      <c r="L17" s="57">
        <v>7.6996850649541004</v>
      </c>
      <c r="M17" s="57">
        <v>1.30484012444171</v>
      </c>
      <c r="N17" s="56">
        <v>10231654.5856</v>
      </c>
      <c r="O17" s="56">
        <v>338378538.2069</v>
      </c>
      <c r="P17" s="56">
        <v>8530</v>
      </c>
      <c r="Q17" s="56">
        <v>8769</v>
      </c>
      <c r="R17" s="57">
        <v>-2.7255103204470301</v>
      </c>
      <c r="S17" s="56">
        <v>53.533744372801898</v>
      </c>
      <c r="T17" s="56">
        <v>54.152945478389803</v>
      </c>
      <c r="U17" s="58">
        <v>-1.1566556997692501</v>
      </c>
    </row>
    <row r="18" spans="1:21" ht="12" customHeight="1" thickBot="1">
      <c r="A18" s="75"/>
      <c r="B18" s="72" t="s">
        <v>16</v>
      </c>
      <c r="C18" s="73"/>
      <c r="D18" s="56">
        <v>1242575.4191999999</v>
      </c>
      <c r="E18" s="59"/>
      <c r="F18" s="59"/>
      <c r="G18" s="56">
        <v>1122238.7316000001</v>
      </c>
      <c r="H18" s="57">
        <v>10.722913423994299</v>
      </c>
      <c r="I18" s="56">
        <v>179407.39420000001</v>
      </c>
      <c r="J18" s="57">
        <v>14.4383504959004</v>
      </c>
      <c r="K18" s="56">
        <v>160857.0307</v>
      </c>
      <c r="L18" s="57">
        <v>14.3335839488148</v>
      </c>
      <c r="M18" s="57">
        <v>0.11532205598521</v>
      </c>
      <c r="N18" s="56">
        <v>26803363.2755</v>
      </c>
      <c r="O18" s="56">
        <v>626883773.6789</v>
      </c>
      <c r="P18" s="56">
        <v>57336</v>
      </c>
      <c r="Q18" s="56">
        <v>58571</v>
      </c>
      <c r="R18" s="57">
        <v>-2.1085520137952201</v>
      </c>
      <c r="S18" s="56">
        <v>21.671819087484302</v>
      </c>
      <c r="T18" s="56">
        <v>22.080219516484298</v>
      </c>
      <c r="U18" s="58">
        <v>-1.8844769207021499</v>
      </c>
    </row>
    <row r="19" spans="1:21" ht="12" customHeight="1" thickBot="1">
      <c r="A19" s="75"/>
      <c r="B19" s="72" t="s">
        <v>17</v>
      </c>
      <c r="C19" s="73"/>
      <c r="D19" s="56">
        <v>501089.10210000002</v>
      </c>
      <c r="E19" s="59"/>
      <c r="F19" s="59"/>
      <c r="G19" s="56">
        <v>447136.1973</v>
      </c>
      <c r="H19" s="57">
        <v>12.0663245619099</v>
      </c>
      <c r="I19" s="56">
        <v>45266.31</v>
      </c>
      <c r="J19" s="57">
        <v>9.0335850071962707</v>
      </c>
      <c r="K19" s="56">
        <v>34234.227299999999</v>
      </c>
      <c r="L19" s="57">
        <v>7.6563310031084404</v>
      </c>
      <c r="M19" s="57">
        <v>0.32225300729951001</v>
      </c>
      <c r="N19" s="56">
        <v>9219094.6045999993</v>
      </c>
      <c r="O19" s="56">
        <v>187213783.02129999</v>
      </c>
      <c r="P19" s="56">
        <v>10470</v>
      </c>
      <c r="Q19" s="56">
        <v>10149</v>
      </c>
      <c r="R19" s="57">
        <v>3.1628731894767901</v>
      </c>
      <c r="S19" s="56">
        <v>47.859513094555901</v>
      </c>
      <c r="T19" s="56">
        <v>46.965953197359397</v>
      </c>
      <c r="U19" s="58">
        <v>1.8670476137756</v>
      </c>
    </row>
    <row r="20" spans="1:21" ht="12" thickBot="1">
      <c r="A20" s="75"/>
      <c r="B20" s="72" t="s">
        <v>18</v>
      </c>
      <c r="C20" s="73"/>
      <c r="D20" s="56">
        <v>947824.91769999999</v>
      </c>
      <c r="E20" s="59"/>
      <c r="F20" s="59"/>
      <c r="G20" s="56">
        <v>864301.24549999996</v>
      </c>
      <c r="H20" s="57">
        <v>9.66372229993509</v>
      </c>
      <c r="I20" s="56">
        <v>108561.2871</v>
      </c>
      <c r="J20" s="57">
        <v>11.4537279061449</v>
      </c>
      <c r="K20" s="56">
        <v>71951.606499999994</v>
      </c>
      <c r="L20" s="57">
        <v>8.3248296672736899</v>
      </c>
      <c r="M20" s="57">
        <v>0.508809773413468</v>
      </c>
      <c r="N20" s="56">
        <v>18705783.889699999</v>
      </c>
      <c r="O20" s="56">
        <v>368110457.96799999</v>
      </c>
      <c r="P20" s="56">
        <v>39416</v>
      </c>
      <c r="Q20" s="56">
        <v>40618</v>
      </c>
      <c r="R20" s="57">
        <v>-2.9592791373282701</v>
      </c>
      <c r="S20" s="56">
        <v>24.046704833062702</v>
      </c>
      <c r="T20" s="56">
        <v>27.447091272342298</v>
      </c>
      <c r="U20" s="58">
        <v>-14.1407584236002</v>
      </c>
    </row>
    <row r="21" spans="1:21" ht="12" customHeight="1" thickBot="1">
      <c r="A21" s="75"/>
      <c r="B21" s="72" t="s">
        <v>19</v>
      </c>
      <c r="C21" s="73"/>
      <c r="D21" s="56">
        <v>286126.7426</v>
      </c>
      <c r="E21" s="59"/>
      <c r="F21" s="59"/>
      <c r="G21" s="56">
        <v>295449.12469999999</v>
      </c>
      <c r="H21" s="57">
        <v>-3.1553256789865101</v>
      </c>
      <c r="I21" s="56">
        <v>43351.7454</v>
      </c>
      <c r="J21" s="57">
        <v>15.1512385756283</v>
      </c>
      <c r="K21" s="56">
        <v>29506.2575</v>
      </c>
      <c r="L21" s="57">
        <v>9.9869165393401502</v>
      </c>
      <c r="M21" s="57">
        <v>0.469239038532759</v>
      </c>
      <c r="N21" s="56">
        <v>5007725.6679999996</v>
      </c>
      <c r="O21" s="56">
        <v>117909414.9726</v>
      </c>
      <c r="P21" s="56">
        <v>24214</v>
      </c>
      <c r="Q21" s="56">
        <v>25321</v>
      </c>
      <c r="R21" s="57">
        <v>-4.3718652501875903</v>
      </c>
      <c r="S21" s="56">
        <v>11.8165830759065</v>
      </c>
      <c r="T21" s="56">
        <v>11.809749192370001</v>
      </c>
      <c r="U21" s="58">
        <v>5.7832991928650997E-2</v>
      </c>
    </row>
    <row r="22" spans="1:21" ht="12" customHeight="1" thickBot="1">
      <c r="A22" s="75"/>
      <c r="B22" s="72" t="s">
        <v>20</v>
      </c>
      <c r="C22" s="73"/>
      <c r="D22" s="56">
        <v>1004643.5296</v>
      </c>
      <c r="E22" s="59"/>
      <c r="F22" s="59"/>
      <c r="G22" s="56">
        <v>941470.50419999997</v>
      </c>
      <c r="H22" s="57">
        <v>6.71003766110341</v>
      </c>
      <c r="I22" s="56">
        <v>80065.871599999999</v>
      </c>
      <c r="J22" s="57">
        <v>7.9695801785413698</v>
      </c>
      <c r="K22" s="56">
        <v>113032.2145</v>
      </c>
      <c r="L22" s="57">
        <v>12.005922011975001</v>
      </c>
      <c r="M22" s="57">
        <v>-0.29165440176349</v>
      </c>
      <c r="N22" s="56">
        <v>18100384.235100001</v>
      </c>
      <c r="O22" s="56">
        <v>421035561.8107</v>
      </c>
      <c r="P22" s="56">
        <v>60295</v>
      </c>
      <c r="Q22" s="56">
        <v>62155</v>
      </c>
      <c r="R22" s="57">
        <v>-2.9925187032418998</v>
      </c>
      <c r="S22" s="56">
        <v>16.662136654780699</v>
      </c>
      <c r="T22" s="56">
        <v>16.826284183090699</v>
      </c>
      <c r="U22" s="58">
        <v>-0.98515293513036195</v>
      </c>
    </row>
    <row r="23" spans="1:21" ht="12" thickBot="1">
      <c r="A23" s="75"/>
      <c r="B23" s="72" t="s">
        <v>21</v>
      </c>
      <c r="C23" s="73"/>
      <c r="D23" s="56">
        <v>1997128.9569000001</v>
      </c>
      <c r="E23" s="59"/>
      <c r="F23" s="59"/>
      <c r="G23" s="56">
        <v>2268673.0063</v>
      </c>
      <c r="H23" s="57">
        <v>-11.9692899173188</v>
      </c>
      <c r="I23" s="56">
        <v>302173.1986</v>
      </c>
      <c r="J23" s="57">
        <v>15.1303799164297</v>
      </c>
      <c r="K23" s="56">
        <v>262296.88660000003</v>
      </c>
      <c r="L23" s="57">
        <v>11.561687641701299</v>
      </c>
      <c r="M23" s="57">
        <v>0.15202739352682801</v>
      </c>
      <c r="N23" s="56">
        <v>50119451.607299998</v>
      </c>
      <c r="O23" s="56">
        <v>925292303.78919995</v>
      </c>
      <c r="P23" s="56">
        <v>64187</v>
      </c>
      <c r="Q23" s="56">
        <v>67041</v>
      </c>
      <c r="R23" s="57">
        <v>-4.2570964036932599</v>
      </c>
      <c r="S23" s="56">
        <v>31.114228066430901</v>
      </c>
      <c r="T23" s="56">
        <v>32.8429889291628</v>
      </c>
      <c r="U23" s="58">
        <v>-5.5561746833018901</v>
      </c>
    </row>
    <row r="24" spans="1:21" ht="12" thickBot="1">
      <c r="A24" s="75"/>
      <c r="B24" s="72" t="s">
        <v>22</v>
      </c>
      <c r="C24" s="73"/>
      <c r="D24" s="56">
        <v>237081.41810000001</v>
      </c>
      <c r="E24" s="59"/>
      <c r="F24" s="59"/>
      <c r="G24" s="56">
        <v>191736.9278</v>
      </c>
      <c r="H24" s="57">
        <v>23.649325573474599</v>
      </c>
      <c r="I24" s="56">
        <v>38872.015099999997</v>
      </c>
      <c r="J24" s="57">
        <v>16.396061492935701</v>
      </c>
      <c r="K24" s="56">
        <v>31344.3894</v>
      </c>
      <c r="L24" s="57">
        <v>16.347601768552</v>
      </c>
      <c r="M24" s="57">
        <v>0.24015863266425599</v>
      </c>
      <c r="N24" s="56">
        <v>4408576.7673000004</v>
      </c>
      <c r="O24" s="56">
        <v>89783893.852400005</v>
      </c>
      <c r="P24" s="56">
        <v>23682</v>
      </c>
      <c r="Q24" s="56">
        <v>22881</v>
      </c>
      <c r="R24" s="57">
        <v>3.5007211223285801</v>
      </c>
      <c r="S24" s="56">
        <v>10.0110386833882</v>
      </c>
      <c r="T24" s="56">
        <v>10.0889091516979</v>
      </c>
      <c r="U24" s="58">
        <v>-0.77784604347703201</v>
      </c>
    </row>
    <row r="25" spans="1:21" ht="12" thickBot="1">
      <c r="A25" s="75"/>
      <c r="B25" s="72" t="s">
        <v>23</v>
      </c>
      <c r="C25" s="73"/>
      <c r="D25" s="56">
        <v>287262.88709999999</v>
      </c>
      <c r="E25" s="59"/>
      <c r="F25" s="59"/>
      <c r="G25" s="56">
        <v>219953.07070000001</v>
      </c>
      <c r="H25" s="57">
        <v>30.601898934980401</v>
      </c>
      <c r="I25" s="56">
        <v>22436.694899999999</v>
      </c>
      <c r="J25" s="57">
        <v>7.8105094349307604</v>
      </c>
      <c r="K25" s="56">
        <v>19629.5697</v>
      </c>
      <c r="L25" s="57">
        <v>8.9244353977550492</v>
      </c>
      <c r="M25" s="57">
        <v>0.143004927917498</v>
      </c>
      <c r="N25" s="56">
        <v>5156059.8749000002</v>
      </c>
      <c r="O25" s="56">
        <v>105015976.8979</v>
      </c>
      <c r="P25" s="56">
        <v>17780</v>
      </c>
      <c r="Q25" s="56">
        <v>17448</v>
      </c>
      <c r="R25" s="57">
        <v>1.9027968821641501</v>
      </c>
      <c r="S25" s="56">
        <v>16.156517834645701</v>
      </c>
      <c r="T25" s="56">
        <v>15.885638273727601</v>
      </c>
      <c r="U25" s="58">
        <v>1.6765961805034</v>
      </c>
    </row>
    <row r="26" spans="1:21" ht="12" thickBot="1">
      <c r="A26" s="75"/>
      <c r="B26" s="72" t="s">
        <v>24</v>
      </c>
      <c r="C26" s="73"/>
      <c r="D26" s="56">
        <v>545890.74809999997</v>
      </c>
      <c r="E26" s="59"/>
      <c r="F26" s="59"/>
      <c r="G26" s="56">
        <v>437231.8064</v>
      </c>
      <c r="H26" s="57">
        <v>24.8515638865928</v>
      </c>
      <c r="I26" s="56">
        <v>125759.2827</v>
      </c>
      <c r="J26" s="57">
        <v>23.0374453382314</v>
      </c>
      <c r="K26" s="56">
        <v>95374.869200000001</v>
      </c>
      <c r="L26" s="57">
        <v>21.813341985634601</v>
      </c>
      <c r="M26" s="57">
        <v>0.31857882222919998</v>
      </c>
      <c r="N26" s="56">
        <v>8432369.6116000004</v>
      </c>
      <c r="O26" s="56">
        <v>200551423.79300001</v>
      </c>
      <c r="P26" s="56">
        <v>39047</v>
      </c>
      <c r="Q26" s="56">
        <v>39958</v>
      </c>
      <c r="R26" s="57">
        <v>-2.2798938885830098</v>
      </c>
      <c r="S26" s="56">
        <v>13.980350554459999</v>
      </c>
      <c r="T26" s="56">
        <v>14.0170623679864</v>
      </c>
      <c r="U26" s="58">
        <v>-0.262595801037804</v>
      </c>
    </row>
    <row r="27" spans="1:21" ht="12" thickBot="1">
      <c r="A27" s="75"/>
      <c r="B27" s="72" t="s">
        <v>25</v>
      </c>
      <c r="C27" s="73"/>
      <c r="D27" s="56">
        <v>210631.30119999999</v>
      </c>
      <c r="E27" s="59"/>
      <c r="F27" s="59"/>
      <c r="G27" s="56">
        <v>165093.9437</v>
      </c>
      <c r="H27" s="57">
        <v>27.5826941191423</v>
      </c>
      <c r="I27" s="56">
        <v>49335.611499999999</v>
      </c>
      <c r="J27" s="57">
        <v>23.422734996616001</v>
      </c>
      <c r="K27" s="56">
        <v>42910.574699999997</v>
      </c>
      <c r="L27" s="57">
        <v>25.991610436040499</v>
      </c>
      <c r="M27" s="57">
        <v>0.149730849444904</v>
      </c>
      <c r="N27" s="56">
        <v>3189744.3045000001</v>
      </c>
      <c r="O27" s="56">
        <v>73097065.889599994</v>
      </c>
      <c r="P27" s="56">
        <v>27307</v>
      </c>
      <c r="Q27" s="56">
        <v>27489</v>
      </c>
      <c r="R27" s="57">
        <v>-0.66208301502419498</v>
      </c>
      <c r="S27" s="56">
        <v>7.7134544695499301</v>
      </c>
      <c r="T27" s="56">
        <v>7.6768171086616501</v>
      </c>
      <c r="U27" s="58">
        <v>0.47497993321819798</v>
      </c>
    </row>
    <row r="28" spans="1:21" ht="12" thickBot="1">
      <c r="A28" s="75"/>
      <c r="B28" s="72" t="s">
        <v>26</v>
      </c>
      <c r="C28" s="73"/>
      <c r="D28" s="56">
        <v>990063.17839999998</v>
      </c>
      <c r="E28" s="59"/>
      <c r="F28" s="59"/>
      <c r="G28" s="56">
        <v>811932.86239999998</v>
      </c>
      <c r="H28" s="57">
        <v>21.939044993629501</v>
      </c>
      <c r="I28" s="56">
        <v>50853.368900000001</v>
      </c>
      <c r="J28" s="57">
        <v>5.1363761434075403</v>
      </c>
      <c r="K28" s="56">
        <v>43042.755599999997</v>
      </c>
      <c r="L28" s="57">
        <v>5.3012702888721002</v>
      </c>
      <c r="M28" s="57">
        <v>0.181461739405922</v>
      </c>
      <c r="N28" s="56">
        <v>14783214.097899999</v>
      </c>
      <c r="O28" s="56">
        <v>304552876.97850001</v>
      </c>
      <c r="P28" s="56">
        <v>43720</v>
      </c>
      <c r="Q28" s="56">
        <v>43083</v>
      </c>
      <c r="R28" s="57">
        <v>1.47854142004966</v>
      </c>
      <c r="S28" s="56">
        <v>22.6455438792315</v>
      </c>
      <c r="T28" s="56">
        <v>22.621148745444799</v>
      </c>
      <c r="U28" s="58">
        <v>0.107725978747663</v>
      </c>
    </row>
    <row r="29" spans="1:21" ht="12" thickBot="1">
      <c r="A29" s="75"/>
      <c r="B29" s="72" t="s">
        <v>27</v>
      </c>
      <c r="C29" s="73"/>
      <c r="D29" s="56">
        <v>694408.94099999999</v>
      </c>
      <c r="E29" s="59"/>
      <c r="F29" s="59"/>
      <c r="G29" s="56">
        <v>606817.27209999994</v>
      </c>
      <c r="H29" s="57">
        <v>14.4346037806197</v>
      </c>
      <c r="I29" s="56">
        <v>91347.390400000004</v>
      </c>
      <c r="J29" s="57">
        <v>13.154696750945201</v>
      </c>
      <c r="K29" s="56">
        <v>89762.556400000001</v>
      </c>
      <c r="L29" s="57">
        <v>14.7923535678806</v>
      </c>
      <c r="M29" s="57">
        <v>1.7655847421921E-2</v>
      </c>
      <c r="N29" s="56">
        <v>9143324.0359000005</v>
      </c>
      <c r="O29" s="56">
        <v>217766797.68099999</v>
      </c>
      <c r="P29" s="56">
        <v>102337</v>
      </c>
      <c r="Q29" s="56">
        <v>100531</v>
      </c>
      <c r="R29" s="57">
        <v>1.79646079318818</v>
      </c>
      <c r="S29" s="56">
        <v>6.7855119946842297</v>
      </c>
      <c r="T29" s="56">
        <v>6.7914011319891401</v>
      </c>
      <c r="U29" s="58">
        <v>-8.6789873918449001E-2</v>
      </c>
    </row>
    <row r="30" spans="1:21" ht="12" thickBot="1">
      <c r="A30" s="75"/>
      <c r="B30" s="72" t="s">
        <v>28</v>
      </c>
      <c r="C30" s="73"/>
      <c r="D30" s="56">
        <v>949744.37620000006</v>
      </c>
      <c r="E30" s="59"/>
      <c r="F30" s="59"/>
      <c r="G30" s="56">
        <v>765938.1446</v>
      </c>
      <c r="H30" s="57">
        <v>23.9975294213856</v>
      </c>
      <c r="I30" s="56">
        <v>110316.0776</v>
      </c>
      <c r="J30" s="57">
        <v>11.6153441246352</v>
      </c>
      <c r="K30" s="56">
        <v>101318.9997</v>
      </c>
      <c r="L30" s="57">
        <v>13.2280916434724</v>
      </c>
      <c r="M30" s="57">
        <v>8.8799513680947004E-2</v>
      </c>
      <c r="N30" s="56">
        <v>17834013.190200001</v>
      </c>
      <c r="O30" s="56">
        <v>355970386.13660002</v>
      </c>
      <c r="P30" s="56">
        <v>70338</v>
      </c>
      <c r="Q30" s="56">
        <v>76009</v>
      </c>
      <c r="R30" s="57">
        <v>-7.4609585706955803</v>
      </c>
      <c r="S30" s="56">
        <v>13.5025786374364</v>
      </c>
      <c r="T30" s="56">
        <v>12.958377642121301</v>
      </c>
      <c r="U30" s="58">
        <v>4.0303486461929099</v>
      </c>
    </row>
    <row r="31" spans="1:21" ht="12" thickBot="1">
      <c r="A31" s="75"/>
      <c r="B31" s="72" t="s">
        <v>29</v>
      </c>
      <c r="C31" s="73"/>
      <c r="D31" s="56">
        <v>692979.63379999995</v>
      </c>
      <c r="E31" s="59"/>
      <c r="F31" s="59"/>
      <c r="G31" s="56">
        <v>633152.90720000002</v>
      </c>
      <c r="H31" s="57">
        <v>9.4490171204571105</v>
      </c>
      <c r="I31" s="56">
        <v>43508.8001</v>
      </c>
      <c r="J31" s="57">
        <v>6.2785106484900002</v>
      </c>
      <c r="K31" s="56">
        <v>32231.726900000001</v>
      </c>
      <c r="L31" s="57">
        <v>5.0906702841401703</v>
      </c>
      <c r="M31" s="57">
        <v>0.34987493021976401</v>
      </c>
      <c r="N31" s="56">
        <v>24267109.9144</v>
      </c>
      <c r="O31" s="56">
        <v>371036663.23299998</v>
      </c>
      <c r="P31" s="56">
        <v>28959</v>
      </c>
      <c r="Q31" s="56">
        <v>27962</v>
      </c>
      <c r="R31" s="57">
        <v>3.5655532508404302</v>
      </c>
      <c r="S31" s="56">
        <v>23.929681059428798</v>
      </c>
      <c r="T31" s="56">
        <v>23.831193802303101</v>
      </c>
      <c r="U31" s="58">
        <v>0.41156945168273501</v>
      </c>
    </row>
    <row r="32" spans="1:21" ht="12" thickBot="1">
      <c r="A32" s="75"/>
      <c r="B32" s="72" t="s">
        <v>30</v>
      </c>
      <c r="C32" s="73"/>
      <c r="D32" s="56">
        <v>112850.766</v>
      </c>
      <c r="E32" s="59"/>
      <c r="F32" s="59"/>
      <c r="G32" s="56">
        <v>81481.847500000003</v>
      </c>
      <c r="H32" s="57">
        <v>38.498045224121903</v>
      </c>
      <c r="I32" s="56">
        <v>24795.765500000001</v>
      </c>
      <c r="J32" s="57">
        <v>21.9721729669075</v>
      </c>
      <c r="K32" s="56">
        <v>20158.395400000001</v>
      </c>
      <c r="L32" s="57">
        <v>24.739737767973399</v>
      </c>
      <c r="M32" s="57">
        <v>0.23004658892641799</v>
      </c>
      <c r="N32" s="56">
        <v>1698794.3</v>
      </c>
      <c r="O32" s="56">
        <v>35845485.894500002</v>
      </c>
      <c r="P32" s="56">
        <v>21287</v>
      </c>
      <c r="Q32" s="56">
        <v>20783</v>
      </c>
      <c r="R32" s="57">
        <v>2.4250589424048599</v>
      </c>
      <c r="S32" s="56">
        <v>5.30139362051957</v>
      </c>
      <c r="T32" s="56">
        <v>5.2689439157003299</v>
      </c>
      <c r="U32" s="58">
        <v>0.61209763209498202</v>
      </c>
    </row>
    <row r="33" spans="1:21" ht="12" thickBot="1">
      <c r="A33" s="75"/>
      <c r="B33" s="72" t="s">
        <v>69</v>
      </c>
      <c r="C33" s="73"/>
      <c r="D33" s="56">
        <v>-1.4158999999999999</v>
      </c>
      <c r="E33" s="59"/>
      <c r="F33" s="59"/>
      <c r="G33" s="56">
        <v>2.9060000000000001</v>
      </c>
      <c r="H33" s="57">
        <v>-148.72333103922901</v>
      </c>
      <c r="I33" s="56">
        <v>33.384900000000002</v>
      </c>
      <c r="J33" s="57">
        <v>-2357.8571933046101</v>
      </c>
      <c r="K33" s="56">
        <v>-2.5600000000000001E-2</v>
      </c>
      <c r="L33" s="57">
        <v>-0.88093599449415005</v>
      </c>
      <c r="M33" s="57">
        <v>-1305.09765625</v>
      </c>
      <c r="N33" s="56">
        <v>6.8141999999999996</v>
      </c>
      <c r="O33" s="56">
        <v>520.03129999999999</v>
      </c>
      <c r="P33" s="56">
        <v>1</v>
      </c>
      <c r="Q33" s="59"/>
      <c r="R33" s="59"/>
      <c r="S33" s="56">
        <v>-1.4158999999999999</v>
      </c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176626.91</v>
      </c>
      <c r="E35" s="59"/>
      <c r="F35" s="59"/>
      <c r="G35" s="56">
        <v>115524.3043</v>
      </c>
      <c r="H35" s="57">
        <v>52.891559114110997</v>
      </c>
      <c r="I35" s="56">
        <v>25292.928599999999</v>
      </c>
      <c r="J35" s="57">
        <v>14.319974572391001</v>
      </c>
      <c r="K35" s="56">
        <v>16150.861699999999</v>
      </c>
      <c r="L35" s="57">
        <v>13.980488173344501</v>
      </c>
      <c r="M35" s="57">
        <v>0.56604205210920699</v>
      </c>
      <c r="N35" s="56">
        <v>3156961.5770999999</v>
      </c>
      <c r="O35" s="56">
        <v>59417856.027999997</v>
      </c>
      <c r="P35" s="56">
        <v>11350</v>
      </c>
      <c r="Q35" s="56">
        <v>10914</v>
      </c>
      <c r="R35" s="57">
        <v>3.9948689756276399</v>
      </c>
      <c r="S35" s="56">
        <v>15.561842290748899</v>
      </c>
      <c r="T35" s="56">
        <v>15.337761407366701</v>
      </c>
      <c r="U35" s="58">
        <v>1.43993801759206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88099.35</v>
      </c>
      <c r="E37" s="59"/>
      <c r="F37" s="59"/>
      <c r="G37" s="56">
        <v>102537.65</v>
      </c>
      <c r="H37" s="57">
        <v>-14.0809741592478</v>
      </c>
      <c r="I37" s="56">
        <v>153.12</v>
      </c>
      <c r="J37" s="57">
        <v>0.17380377948305001</v>
      </c>
      <c r="K37" s="56">
        <v>4025.68</v>
      </c>
      <c r="L37" s="57">
        <v>3.9260505775195802</v>
      </c>
      <c r="M37" s="57">
        <v>-0.96196418990083699</v>
      </c>
      <c r="N37" s="56">
        <v>3962312.6</v>
      </c>
      <c r="O37" s="56">
        <v>58188154.5</v>
      </c>
      <c r="P37" s="56">
        <v>59</v>
      </c>
      <c r="Q37" s="56">
        <v>286</v>
      </c>
      <c r="R37" s="57">
        <v>-79.370629370629402</v>
      </c>
      <c r="S37" s="56">
        <v>1493.2093220339</v>
      </c>
      <c r="T37" s="56">
        <v>6519.1401748251801</v>
      </c>
      <c r="U37" s="58">
        <v>-336.58582079741302</v>
      </c>
    </row>
    <row r="38" spans="1:21" ht="12" thickBot="1">
      <c r="A38" s="75"/>
      <c r="B38" s="72" t="s">
        <v>35</v>
      </c>
      <c r="C38" s="73"/>
      <c r="D38" s="56">
        <v>87900.05</v>
      </c>
      <c r="E38" s="59"/>
      <c r="F38" s="59"/>
      <c r="G38" s="56">
        <v>123144.48</v>
      </c>
      <c r="H38" s="57">
        <v>-28.620389643124899</v>
      </c>
      <c r="I38" s="56">
        <v>-7214.9</v>
      </c>
      <c r="J38" s="57">
        <v>-8.2080726916537596</v>
      </c>
      <c r="K38" s="56">
        <v>-21124.07</v>
      </c>
      <c r="L38" s="57">
        <v>-17.153891104172899</v>
      </c>
      <c r="M38" s="57">
        <v>-0.65845123595973698</v>
      </c>
      <c r="N38" s="56">
        <v>11404362.85</v>
      </c>
      <c r="O38" s="56">
        <v>119638281.67</v>
      </c>
      <c r="P38" s="56">
        <v>49</v>
      </c>
      <c r="Q38" s="56">
        <v>45</v>
      </c>
      <c r="R38" s="57">
        <v>8.8888888888888804</v>
      </c>
      <c r="S38" s="56">
        <v>1793.87857142857</v>
      </c>
      <c r="T38" s="56">
        <v>1910.76866666667</v>
      </c>
      <c r="U38" s="58">
        <v>-6.5160539347436801</v>
      </c>
    </row>
    <row r="39" spans="1:21" ht="12" thickBot="1">
      <c r="A39" s="75"/>
      <c r="B39" s="72" t="s">
        <v>36</v>
      </c>
      <c r="C39" s="73"/>
      <c r="D39" s="56">
        <v>6008.89</v>
      </c>
      <c r="E39" s="59"/>
      <c r="F39" s="59"/>
      <c r="G39" s="56">
        <v>23193.15</v>
      </c>
      <c r="H39" s="57">
        <v>-74.091962497547797</v>
      </c>
      <c r="I39" s="56">
        <v>79.59</v>
      </c>
      <c r="J39" s="57">
        <v>1.3245374769716201</v>
      </c>
      <c r="K39" s="56">
        <v>-391.45</v>
      </c>
      <c r="L39" s="57">
        <v>-1.6877828151846599</v>
      </c>
      <c r="M39" s="57">
        <v>-1.2033209860773999</v>
      </c>
      <c r="N39" s="56">
        <v>8013544.75</v>
      </c>
      <c r="O39" s="56">
        <v>106313474.68000001</v>
      </c>
      <c r="P39" s="56">
        <v>6</v>
      </c>
      <c r="Q39" s="56">
        <v>12</v>
      </c>
      <c r="R39" s="57">
        <v>-50</v>
      </c>
      <c r="S39" s="56">
        <v>1001.48166666667</v>
      </c>
      <c r="T39" s="56">
        <v>2790.2433333333302</v>
      </c>
      <c r="U39" s="58">
        <v>-178.61152392538401</v>
      </c>
    </row>
    <row r="40" spans="1:21" ht="12" thickBot="1">
      <c r="A40" s="75"/>
      <c r="B40" s="72" t="s">
        <v>37</v>
      </c>
      <c r="C40" s="73"/>
      <c r="D40" s="56">
        <v>61657.440000000002</v>
      </c>
      <c r="E40" s="59"/>
      <c r="F40" s="59"/>
      <c r="G40" s="56">
        <v>90029.98</v>
      </c>
      <c r="H40" s="57">
        <v>-31.5145465988107</v>
      </c>
      <c r="I40" s="56">
        <v>-11242.91</v>
      </c>
      <c r="J40" s="57">
        <v>-18.234474217547799</v>
      </c>
      <c r="K40" s="56">
        <v>-19388.919999999998</v>
      </c>
      <c r="L40" s="57">
        <v>-21.536070540057899</v>
      </c>
      <c r="M40" s="57">
        <v>-0.42013737742999602</v>
      </c>
      <c r="N40" s="56">
        <v>8506339.1799999997</v>
      </c>
      <c r="O40" s="56">
        <v>87286248.280000001</v>
      </c>
      <c r="P40" s="56">
        <v>42</v>
      </c>
      <c r="Q40" s="56">
        <v>39</v>
      </c>
      <c r="R40" s="57">
        <v>7.6923076923076898</v>
      </c>
      <c r="S40" s="56">
        <v>1468.03428571429</v>
      </c>
      <c r="T40" s="56">
        <v>1510.9258974359</v>
      </c>
      <c r="U40" s="58">
        <v>-2.92170367810875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18731.624100000001</v>
      </c>
      <c r="E42" s="59"/>
      <c r="F42" s="59"/>
      <c r="G42" s="56">
        <v>44547.8629</v>
      </c>
      <c r="H42" s="57">
        <v>-57.951688631959001</v>
      </c>
      <c r="I42" s="56">
        <v>1698.4138</v>
      </c>
      <c r="J42" s="57">
        <v>9.0670931198112203</v>
      </c>
      <c r="K42" s="56">
        <v>3272.1966000000002</v>
      </c>
      <c r="L42" s="57">
        <v>7.3453503422719804</v>
      </c>
      <c r="M42" s="57">
        <v>-0.48095606480368602</v>
      </c>
      <c r="N42" s="56">
        <v>738379.48710000003</v>
      </c>
      <c r="O42" s="56">
        <v>19952825.539500002</v>
      </c>
      <c r="P42" s="56">
        <v>59</v>
      </c>
      <c r="Q42" s="56">
        <v>55</v>
      </c>
      <c r="R42" s="57">
        <v>7.2727272727272796</v>
      </c>
      <c r="S42" s="56">
        <v>317.48515423728799</v>
      </c>
      <c r="T42" s="56">
        <v>307.024085454545</v>
      </c>
      <c r="U42" s="58">
        <v>3.2949788810988299</v>
      </c>
    </row>
    <row r="43" spans="1:21" ht="12" thickBot="1">
      <c r="A43" s="75"/>
      <c r="B43" s="72" t="s">
        <v>33</v>
      </c>
      <c r="C43" s="73"/>
      <c r="D43" s="56">
        <v>257556.66829999999</v>
      </c>
      <c r="E43" s="59"/>
      <c r="F43" s="59"/>
      <c r="G43" s="56">
        <v>275806.02289999998</v>
      </c>
      <c r="H43" s="57">
        <v>-6.6167353446870596</v>
      </c>
      <c r="I43" s="56">
        <v>15233.181699999999</v>
      </c>
      <c r="J43" s="57">
        <v>5.91449710875143</v>
      </c>
      <c r="K43" s="56">
        <v>16547.889800000001</v>
      </c>
      <c r="L43" s="57">
        <v>5.99982901968745</v>
      </c>
      <c r="M43" s="57">
        <v>-7.9448685958737997E-2</v>
      </c>
      <c r="N43" s="56">
        <v>6491774.3609999996</v>
      </c>
      <c r="O43" s="56">
        <v>134717594.15059999</v>
      </c>
      <c r="P43" s="56">
        <v>1446</v>
      </c>
      <c r="Q43" s="56">
        <v>1393</v>
      </c>
      <c r="R43" s="57">
        <v>3.8047379755922401</v>
      </c>
      <c r="S43" s="56">
        <v>178.116644744122</v>
      </c>
      <c r="T43" s="56">
        <v>182.06778205312301</v>
      </c>
      <c r="U43" s="58">
        <v>-2.2182864014068899</v>
      </c>
    </row>
    <row r="44" spans="1:21" ht="12" thickBot="1">
      <c r="A44" s="75"/>
      <c r="B44" s="72" t="s">
        <v>38</v>
      </c>
      <c r="C44" s="73"/>
      <c r="D44" s="56">
        <v>46051.53</v>
      </c>
      <c r="E44" s="59"/>
      <c r="F44" s="59"/>
      <c r="G44" s="56">
        <v>107673.53</v>
      </c>
      <c r="H44" s="57">
        <v>-57.230407510555303</v>
      </c>
      <c r="I44" s="56">
        <v>-1027.33</v>
      </c>
      <c r="J44" s="57">
        <v>-2.2308270756693598</v>
      </c>
      <c r="K44" s="56">
        <v>-6975.21</v>
      </c>
      <c r="L44" s="57">
        <v>-6.4781102653549096</v>
      </c>
      <c r="M44" s="57">
        <v>-0.85271697913037803</v>
      </c>
      <c r="N44" s="56">
        <v>7163849.9900000002</v>
      </c>
      <c r="O44" s="56">
        <v>59560856.229999997</v>
      </c>
      <c r="P44" s="56">
        <v>49</v>
      </c>
      <c r="Q44" s="56">
        <v>43</v>
      </c>
      <c r="R44" s="57">
        <v>13.953488372093</v>
      </c>
      <c r="S44" s="56">
        <v>939.82714285714303</v>
      </c>
      <c r="T44" s="56">
        <v>899.16441860465102</v>
      </c>
      <c r="U44" s="58">
        <v>4.3266173531521996</v>
      </c>
    </row>
    <row r="45" spans="1:21" ht="12" thickBot="1">
      <c r="A45" s="75"/>
      <c r="B45" s="72" t="s">
        <v>39</v>
      </c>
      <c r="C45" s="73"/>
      <c r="D45" s="56">
        <v>41039.32</v>
      </c>
      <c r="E45" s="59"/>
      <c r="F45" s="59"/>
      <c r="G45" s="56">
        <v>58906.879999999997</v>
      </c>
      <c r="H45" s="57">
        <v>-30.331872949305701</v>
      </c>
      <c r="I45" s="56">
        <v>5603.96</v>
      </c>
      <c r="J45" s="57">
        <v>13.6550995484331</v>
      </c>
      <c r="K45" s="56">
        <v>7899.52</v>
      </c>
      <c r="L45" s="57">
        <v>13.410182308076701</v>
      </c>
      <c r="M45" s="57">
        <v>-0.29059487158713498</v>
      </c>
      <c r="N45" s="56">
        <v>3118021.21</v>
      </c>
      <c r="O45" s="56">
        <v>26375571.140000001</v>
      </c>
      <c r="P45" s="56">
        <v>30</v>
      </c>
      <c r="Q45" s="56">
        <v>32</v>
      </c>
      <c r="R45" s="57">
        <v>-6.25</v>
      </c>
      <c r="S45" s="56">
        <v>1367.9773333333301</v>
      </c>
      <c r="T45" s="56">
        <v>974.62687500000004</v>
      </c>
      <c r="U45" s="58">
        <v>28.7541649081905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7501.8869999999997</v>
      </c>
      <c r="E47" s="62"/>
      <c r="F47" s="62"/>
      <c r="G47" s="61">
        <v>8355.7134999999998</v>
      </c>
      <c r="H47" s="63">
        <v>-10.218475059012</v>
      </c>
      <c r="I47" s="61">
        <v>666.93269999999995</v>
      </c>
      <c r="J47" s="63">
        <v>8.8901992258747704</v>
      </c>
      <c r="K47" s="61">
        <v>949.755</v>
      </c>
      <c r="L47" s="63">
        <v>11.366533809470599</v>
      </c>
      <c r="M47" s="63">
        <v>-0.29778448126095702</v>
      </c>
      <c r="N47" s="61">
        <v>175961.62669999999</v>
      </c>
      <c r="O47" s="61">
        <v>7141417.8393999999</v>
      </c>
      <c r="P47" s="61">
        <v>20</v>
      </c>
      <c r="Q47" s="61">
        <v>11</v>
      </c>
      <c r="R47" s="63">
        <v>81.818181818181799</v>
      </c>
      <c r="S47" s="61">
        <v>375.09435000000002</v>
      </c>
      <c r="T47" s="61">
        <v>433.077545454546</v>
      </c>
      <c r="U47" s="64">
        <v>-15.458296147234799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59384.847999999998</v>
      </c>
      <c r="D2" s="37">
        <v>534115.24841538502</v>
      </c>
      <c r="E2" s="37">
        <v>386907.79230256402</v>
      </c>
      <c r="F2" s="37">
        <v>147207.456112821</v>
      </c>
      <c r="G2" s="37">
        <v>386907.79230256402</v>
      </c>
      <c r="H2" s="37">
        <v>0.27560991106237098</v>
      </c>
    </row>
    <row r="3" spans="1:8">
      <c r="A3" s="37">
        <v>2</v>
      </c>
      <c r="B3" s="37">
        <v>13</v>
      </c>
      <c r="C3" s="37">
        <v>6493</v>
      </c>
      <c r="D3" s="37">
        <v>60487.453545299097</v>
      </c>
      <c r="E3" s="37">
        <v>46623.484316239301</v>
      </c>
      <c r="F3" s="37">
        <v>13863.9692290598</v>
      </c>
      <c r="G3" s="37">
        <v>46623.484316239301</v>
      </c>
      <c r="H3" s="37">
        <v>0.22920404838462999</v>
      </c>
    </row>
    <row r="4" spans="1:8">
      <c r="A4" s="37">
        <v>3</v>
      </c>
      <c r="B4" s="37">
        <v>14</v>
      </c>
      <c r="C4" s="37">
        <v>92171</v>
      </c>
      <c r="D4" s="37">
        <v>79727.209103154106</v>
      </c>
      <c r="E4" s="37">
        <v>52995.863839064397</v>
      </c>
      <c r="F4" s="37">
        <v>26731.345264089701</v>
      </c>
      <c r="G4" s="37">
        <v>52995.863839064397</v>
      </c>
      <c r="H4" s="37">
        <v>0.33528509983967503</v>
      </c>
    </row>
    <row r="5" spans="1:8">
      <c r="A5" s="37">
        <v>4</v>
      </c>
      <c r="B5" s="37">
        <v>15</v>
      </c>
      <c r="C5" s="37">
        <v>2424</v>
      </c>
      <c r="D5" s="37">
        <v>38746.060234566197</v>
      </c>
      <c r="E5" s="37">
        <v>29810.228783208498</v>
      </c>
      <c r="F5" s="37">
        <v>8935.8314513576897</v>
      </c>
      <c r="G5" s="37">
        <v>29810.228783208498</v>
      </c>
      <c r="H5" s="37">
        <v>0.23062554998522999</v>
      </c>
    </row>
    <row r="6" spans="1:8">
      <c r="A6" s="37">
        <v>5</v>
      </c>
      <c r="B6" s="37">
        <v>16</v>
      </c>
      <c r="C6" s="37">
        <v>7016</v>
      </c>
      <c r="D6" s="37">
        <v>157894.87589059799</v>
      </c>
      <c r="E6" s="37">
        <v>120767.808247009</v>
      </c>
      <c r="F6" s="37">
        <v>37127.067643589697</v>
      </c>
      <c r="G6" s="37">
        <v>120767.808247009</v>
      </c>
      <c r="H6" s="37">
        <v>0.23513788800413099</v>
      </c>
    </row>
    <row r="7" spans="1:8">
      <c r="A7" s="37">
        <v>6</v>
      </c>
      <c r="B7" s="37">
        <v>17</v>
      </c>
      <c r="C7" s="37">
        <v>14353</v>
      </c>
      <c r="D7" s="37">
        <v>240526.25680683801</v>
      </c>
      <c r="E7" s="37">
        <v>166917.610967521</v>
      </c>
      <c r="F7" s="37">
        <v>73608.645839316203</v>
      </c>
      <c r="G7" s="37">
        <v>166917.610967521</v>
      </c>
      <c r="H7" s="37">
        <v>0.30603164418107598</v>
      </c>
    </row>
    <row r="8" spans="1:8">
      <c r="A8" s="37">
        <v>7</v>
      </c>
      <c r="B8" s="37">
        <v>18</v>
      </c>
      <c r="C8" s="37">
        <v>68546</v>
      </c>
      <c r="D8" s="37">
        <v>109554.058711966</v>
      </c>
      <c r="E8" s="37">
        <v>88592.135818803406</v>
      </c>
      <c r="F8" s="37">
        <v>20961.922893162398</v>
      </c>
      <c r="G8" s="37">
        <v>88592.135818803406</v>
      </c>
      <c r="H8" s="37">
        <v>0.19133862441623001</v>
      </c>
    </row>
    <row r="9" spans="1:8">
      <c r="A9" s="37">
        <v>8</v>
      </c>
      <c r="B9" s="37">
        <v>19</v>
      </c>
      <c r="C9" s="37">
        <v>26813</v>
      </c>
      <c r="D9" s="37">
        <v>102173.398655556</v>
      </c>
      <c r="E9" s="37">
        <v>73254.645912820502</v>
      </c>
      <c r="F9" s="37">
        <v>28918.752742735</v>
      </c>
      <c r="G9" s="37">
        <v>73254.645912820502</v>
      </c>
      <c r="H9" s="37">
        <v>0.283036026238348</v>
      </c>
    </row>
    <row r="10" spans="1:8">
      <c r="A10" s="37">
        <v>9</v>
      </c>
      <c r="B10" s="37">
        <v>21</v>
      </c>
      <c r="C10" s="37">
        <v>148025</v>
      </c>
      <c r="D10" s="37">
        <v>575618.05935042701</v>
      </c>
      <c r="E10" s="37">
        <v>547100.66153333301</v>
      </c>
      <c r="F10" s="37">
        <v>28471.961919658101</v>
      </c>
      <c r="G10" s="37">
        <v>547100.66153333301</v>
      </c>
      <c r="H10" s="37">
        <v>4.9467192773777702E-2</v>
      </c>
    </row>
    <row r="11" spans="1:8">
      <c r="A11" s="37">
        <v>10</v>
      </c>
      <c r="B11" s="37">
        <v>22</v>
      </c>
      <c r="C11" s="37">
        <v>40724</v>
      </c>
      <c r="D11" s="37">
        <v>456642.85311196599</v>
      </c>
      <c r="E11" s="37">
        <v>397493.19984615402</v>
      </c>
      <c r="F11" s="37">
        <v>59145.379761538497</v>
      </c>
      <c r="G11" s="37">
        <v>397493.19984615402</v>
      </c>
      <c r="H11" s="37">
        <v>0.12952339640761701</v>
      </c>
    </row>
    <row r="12" spans="1:8">
      <c r="A12" s="37">
        <v>11</v>
      </c>
      <c r="B12" s="37">
        <v>23</v>
      </c>
      <c r="C12" s="37">
        <v>128060.923</v>
      </c>
      <c r="D12" s="37">
        <v>1242575.6827752099</v>
      </c>
      <c r="E12" s="37">
        <v>1063168.01956838</v>
      </c>
      <c r="F12" s="37">
        <v>179405.09910427401</v>
      </c>
      <c r="G12" s="37">
        <v>1063168.01956838</v>
      </c>
      <c r="H12" s="37">
        <v>0.14438192522297499</v>
      </c>
    </row>
    <row r="13" spans="1:8">
      <c r="A13" s="37">
        <v>12</v>
      </c>
      <c r="B13" s="37">
        <v>24</v>
      </c>
      <c r="C13" s="37">
        <v>17132</v>
      </c>
      <c r="D13" s="37">
        <v>501089.11880769202</v>
      </c>
      <c r="E13" s="37">
        <v>455822.79239658098</v>
      </c>
      <c r="F13" s="37">
        <v>45266.326411111098</v>
      </c>
      <c r="G13" s="37">
        <v>455822.79239658098</v>
      </c>
      <c r="H13" s="37">
        <v>9.0335879810799505E-2</v>
      </c>
    </row>
    <row r="14" spans="1:8">
      <c r="A14" s="37">
        <v>13</v>
      </c>
      <c r="B14" s="37">
        <v>25</v>
      </c>
      <c r="C14" s="37">
        <v>84629</v>
      </c>
      <c r="D14" s="37">
        <v>947824.95669999998</v>
      </c>
      <c r="E14" s="37">
        <v>839263.63060000003</v>
      </c>
      <c r="F14" s="37">
        <v>108561.32610000001</v>
      </c>
      <c r="G14" s="37">
        <v>839263.63060000003</v>
      </c>
      <c r="H14" s="37">
        <v>0.11453731549544</v>
      </c>
    </row>
    <row r="15" spans="1:8">
      <c r="A15" s="37">
        <v>14</v>
      </c>
      <c r="B15" s="37">
        <v>26</v>
      </c>
      <c r="C15" s="37">
        <v>46166</v>
      </c>
      <c r="D15" s="37">
        <v>286126.395623788</v>
      </c>
      <c r="E15" s="37">
        <v>242774.99714284099</v>
      </c>
      <c r="F15" s="37">
        <v>43351.398480946998</v>
      </c>
      <c r="G15" s="37">
        <v>242774.99714284099</v>
      </c>
      <c r="H15" s="37">
        <v>0.15151135702260499</v>
      </c>
    </row>
    <row r="16" spans="1:8">
      <c r="A16" s="37">
        <v>15</v>
      </c>
      <c r="B16" s="37">
        <v>27</v>
      </c>
      <c r="C16" s="37">
        <v>124670.014</v>
      </c>
      <c r="D16" s="37">
        <v>1004644.83152813</v>
      </c>
      <c r="E16" s="37">
        <v>924577.65569915995</v>
      </c>
      <c r="F16" s="37">
        <v>80067.175828969106</v>
      </c>
      <c r="G16" s="37">
        <v>924577.65569915995</v>
      </c>
      <c r="H16" s="37">
        <v>7.9696996705971898E-2</v>
      </c>
    </row>
    <row r="17" spans="1:9">
      <c r="A17" s="37">
        <v>16</v>
      </c>
      <c r="B17" s="37">
        <v>29</v>
      </c>
      <c r="C17" s="37">
        <v>149756</v>
      </c>
      <c r="D17" s="37">
        <v>1997130.11074444</v>
      </c>
      <c r="E17" s="37">
        <v>1694955.77865299</v>
      </c>
      <c r="F17" s="37">
        <v>301175.35773247899</v>
      </c>
      <c r="G17" s="37">
        <v>1694955.77865299</v>
      </c>
      <c r="H17" s="37">
        <v>0.150879545057264</v>
      </c>
    </row>
    <row r="18" spans="1:9">
      <c r="A18" s="37">
        <v>17</v>
      </c>
      <c r="B18" s="37">
        <v>31</v>
      </c>
      <c r="C18" s="37">
        <v>25015.183000000001</v>
      </c>
      <c r="D18" s="37">
        <v>237081.453841487</v>
      </c>
      <c r="E18" s="37">
        <v>198209.41209911299</v>
      </c>
      <c r="F18" s="37">
        <v>38872.041742374196</v>
      </c>
      <c r="G18" s="37">
        <v>198209.41209911299</v>
      </c>
      <c r="H18" s="37">
        <v>0.16396070258774501</v>
      </c>
    </row>
    <row r="19" spans="1:9">
      <c r="A19" s="37">
        <v>18</v>
      </c>
      <c r="B19" s="37">
        <v>32</v>
      </c>
      <c r="C19" s="37">
        <v>16571.518</v>
      </c>
      <c r="D19" s="37">
        <v>287262.87646327802</v>
      </c>
      <c r="E19" s="37">
        <v>264826.18993646302</v>
      </c>
      <c r="F19" s="37">
        <v>22436.686526814799</v>
      </c>
      <c r="G19" s="37">
        <v>264826.18993646302</v>
      </c>
      <c r="H19" s="37">
        <v>7.8105068093206803E-2</v>
      </c>
    </row>
    <row r="20" spans="1:9">
      <c r="A20" s="37">
        <v>19</v>
      </c>
      <c r="B20" s="37">
        <v>33</v>
      </c>
      <c r="C20" s="37">
        <v>32211.321</v>
      </c>
      <c r="D20" s="37">
        <v>545890.771025792</v>
      </c>
      <c r="E20" s="37">
        <v>420131.43170264002</v>
      </c>
      <c r="F20" s="37">
        <v>125759.339323152</v>
      </c>
      <c r="G20" s="37">
        <v>420131.43170264002</v>
      </c>
      <c r="H20" s="37">
        <v>0.230374547433429</v>
      </c>
    </row>
    <row r="21" spans="1:9">
      <c r="A21" s="37">
        <v>20</v>
      </c>
      <c r="B21" s="37">
        <v>34</v>
      </c>
      <c r="C21" s="37">
        <v>46146.095999999998</v>
      </c>
      <c r="D21" s="37">
        <v>210631.16982586001</v>
      </c>
      <c r="E21" s="37">
        <v>161295.70395667799</v>
      </c>
      <c r="F21" s="37">
        <v>49335.465869182401</v>
      </c>
      <c r="G21" s="37">
        <v>161295.70395667799</v>
      </c>
      <c r="H21" s="37">
        <v>0.2342268046556</v>
      </c>
    </row>
    <row r="22" spans="1:9">
      <c r="A22" s="37">
        <v>21</v>
      </c>
      <c r="B22" s="37">
        <v>35</v>
      </c>
      <c r="C22" s="37">
        <v>33453.222000000002</v>
      </c>
      <c r="D22" s="37">
        <v>990063.25959734502</v>
      </c>
      <c r="E22" s="37">
        <v>939209.80963805295</v>
      </c>
      <c r="F22" s="37">
        <v>50853.449959291996</v>
      </c>
      <c r="G22" s="37">
        <v>939209.80963805295</v>
      </c>
      <c r="H22" s="37">
        <v>5.1363839094457402E-2</v>
      </c>
    </row>
    <row r="23" spans="1:9">
      <c r="A23" s="37">
        <v>22</v>
      </c>
      <c r="B23" s="37">
        <v>36</v>
      </c>
      <c r="C23" s="37">
        <v>137109.36199999999</v>
      </c>
      <c r="D23" s="37">
        <v>694410.53884690301</v>
      </c>
      <c r="E23" s="37">
        <v>603061.54380412796</v>
      </c>
      <c r="F23" s="37">
        <v>91348.995042774797</v>
      </c>
      <c r="G23" s="37">
        <v>603061.54380412796</v>
      </c>
      <c r="H23" s="37">
        <v>0.13154897561673501</v>
      </c>
    </row>
    <row r="24" spans="1:9">
      <c r="A24" s="37">
        <v>23</v>
      </c>
      <c r="B24" s="37">
        <v>37</v>
      </c>
      <c r="C24" s="37">
        <v>119561.887</v>
      </c>
      <c r="D24" s="37">
        <v>949744.42219557497</v>
      </c>
      <c r="E24" s="37">
        <v>839428.30888766504</v>
      </c>
      <c r="F24" s="37">
        <v>110316.113307911</v>
      </c>
      <c r="G24" s="37">
        <v>839428.30888766504</v>
      </c>
      <c r="H24" s="37">
        <v>0.11615347321849701</v>
      </c>
    </row>
    <row r="25" spans="1:9">
      <c r="A25" s="37">
        <v>24</v>
      </c>
      <c r="B25" s="37">
        <v>38</v>
      </c>
      <c r="C25" s="37">
        <v>134956.45699999999</v>
      </c>
      <c r="D25" s="37">
        <v>692979.57755309704</v>
      </c>
      <c r="E25" s="37">
        <v>649470.79997610603</v>
      </c>
      <c r="F25" s="37">
        <v>43508.777576991197</v>
      </c>
      <c r="G25" s="37">
        <v>649470.79997610603</v>
      </c>
      <c r="H25" s="37">
        <v>6.2785079079271194E-2</v>
      </c>
    </row>
    <row r="26" spans="1:9">
      <c r="A26" s="37">
        <v>25</v>
      </c>
      <c r="B26" s="37">
        <v>39</v>
      </c>
      <c r="C26" s="37">
        <v>60927.883000000002</v>
      </c>
      <c r="D26" s="37">
        <v>112850.671105809</v>
      </c>
      <c r="E26" s="37">
        <v>88055.0205031972</v>
      </c>
      <c r="F26" s="37">
        <v>24795.650602611699</v>
      </c>
      <c r="G26" s="37">
        <v>88055.0205031972</v>
      </c>
      <c r="H26" s="37">
        <v>0.21972089629279401</v>
      </c>
    </row>
    <row r="27" spans="1:9">
      <c r="A27" s="37">
        <v>26</v>
      </c>
      <c r="B27" s="37">
        <v>40</v>
      </c>
      <c r="C27" s="37">
        <v>-2</v>
      </c>
      <c r="D27" s="37">
        <v>-1.4158999999999999</v>
      </c>
      <c r="E27" s="37">
        <v>-34.800800000000002</v>
      </c>
      <c r="F27" s="37">
        <v>33.384900000000002</v>
      </c>
      <c r="G27" s="37">
        <v>-34.800800000000002</v>
      </c>
      <c r="H27" s="37">
        <v>-23.578571933046099</v>
      </c>
    </row>
    <row r="28" spans="1:9">
      <c r="A28" s="37">
        <v>27</v>
      </c>
      <c r="B28" s="37">
        <v>42</v>
      </c>
      <c r="C28" s="37">
        <v>8505.7980000000007</v>
      </c>
      <c r="D28" s="37">
        <v>176626.9094</v>
      </c>
      <c r="E28" s="37">
        <v>151333.96799999999</v>
      </c>
      <c r="F28" s="37">
        <v>25292.9414</v>
      </c>
      <c r="G28" s="37">
        <v>151333.96799999999</v>
      </c>
      <c r="H28" s="37">
        <v>0.14319981867949699</v>
      </c>
    </row>
    <row r="29" spans="1:9">
      <c r="A29" s="37">
        <v>28</v>
      </c>
      <c r="B29" s="37">
        <v>75</v>
      </c>
      <c r="C29" s="37">
        <v>460</v>
      </c>
      <c r="D29" s="37">
        <v>18731.623931623901</v>
      </c>
      <c r="E29" s="37">
        <v>17033.209401709399</v>
      </c>
      <c r="F29" s="37">
        <v>1698.41452991453</v>
      </c>
      <c r="G29" s="37">
        <v>17033.209401709399</v>
      </c>
      <c r="H29" s="37">
        <v>9.0670970980105903E-2</v>
      </c>
    </row>
    <row r="30" spans="1:9">
      <c r="A30" s="37">
        <v>29</v>
      </c>
      <c r="B30" s="37">
        <v>76</v>
      </c>
      <c r="C30" s="37">
        <v>1491</v>
      </c>
      <c r="D30" s="37">
        <v>257556.66144359001</v>
      </c>
      <c r="E30" s="37">
        <v>242323.486036752</v>
      </c>
      <c r="F30" s="37">
        <v>15233.175406837599</v>
      </c>
      <c r="G30" s="37">
        <v>242323.486036752</v>
      </c>
      <c r="H30" s="37">
        <v>5.9144948227922198E-2</v>
      </c>
    </row>
    <row r="31" spans="1:9">
      <c r="A31" s="30">
        <v>30</v>
      </c>
      <c r="B31" s="39">
        <v>99</v>
      </c>
      <c r="C31" s="40">
        <v>20</v>
      </c>
      <c r="D31" s="40">
        <v>7501.8871492322796</v>
      </c>
      <c r="E31" s="40">
        <v>6834.9542999773103</v>
      </c>
      <c r="F31" s="40">
        <v>666.93284925497301</v>
      </c>
      <c r="G31" s="40">
        <v>6834.9542999773103</v>
      </c>
      <c r="H31" s="40">
        <v>8.8902010385910002E-2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55</v>
      </c>
      <c r="D34" s="34">
        <v>88099.35</v>
      </c>
      <c r="E34" s="34">
        <v>87946.23</v>
      </c>
      <c r="F34" s="30"/>
      <c r="G34" s="30"/>
      <c r="H34" s="30"/>
    </row>
    <row r="35" spans="1:8">
      <c r="A35" s="30"/>
      <c r="B35" s="33">
        <v>71</v>
      </c>
      <c r="C35" s="34">
        <v>43</v>
      </c>
      <c r="D35" s="34">
        <v>87900.05</v>
      </c>
      <c r="E35" s="34">
        <v>95114.95</v>
      </c>
      <c r="F35" s="30"/>
      <c r="G35" s="30"/>
      <c r="H35" s="30"/>
    </row>
    <row r="36" spans="1:8">
      <c r="A36" s="30"/>
      <c r="B36" s="33">
        <v>72</v>
      </c>
      <c r="C36" s="34">
        <v>4</v>
      </c>
      <c r="D36" s="34">
        <v>6008.89</v>
      </c>
      <c r="E36" s="34">
        <v>5929.3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61657.440000000002</v>
      </c>
      <c r="E37" s="34">
        <v>72900.350000000006</v>
      </c>
      <c r="F37" s="30"/>
      <c r="G37" s="30"/>
      <c r="H37" s="30"/>
    </row>
    <row r="38" spans="1:8">
      <c r="A38" s="30"/>
      <c r="B38" s="33">
        <v>77</v>
      </c>
      <c r="C38" s="34">
        <v>41</v>
      </c>
      <c r="D38" s="34">
        <v>46051.53</v>
      </c>
      <c r="E38" s="34">
        <v>47078.86</v>
      </c>
      <c r="F38" s="30"/>
      <c r="G38" s="30"/>
      <c r="H38" s="30"/>
    </row>
    <row r="39" spans="1:8">
      <c r="A39" s="30"/>
      <c r="B39" s="33">
        <v>78</v>
      </c>
      <c r="C39" s="34">
        <v>28</v>
      </c>
      <c r="D39" s="34">
        <v>41039.32</v>
      </c>
      <c r="E39" s="34">
        <v>35435.360000000001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2016-10-13T00:07:56Z</dcterms:modified>
</cp:coreProperties>
</file>