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<sst xmlns="http://schemas.openxmlformats.org/spreadsheetml/2006/main" count="121" uniqueCount="80">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</sst>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23" sqref="P2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14970855.371900003</v>
      </c>
      <c r="F3" s="25">
        <f>RA!I7</f>
        <v>1589656.1483</v>
      </c>
      <c r="G3" s="16">
        <f>SUM(G4:G42)</f>
        <v>13381199.2236</v>
      </c>
      <c r="H3" s="27">
        <f>RA!J7</f>
        <v>10.6183388244051</v>
      </c>
      <c r="I3" s="20">
        <f>SUM(I4:I42)</f>
        <v>14970864.04701855</v>
      </c>
      <c r="J3" s="21">
        <f>SUM(J4:J42)</f>
        <v>13381199.210904516</v>
      </c>
      <c r="K3" s="22">
        <f>E3-I3</f>
        <v>-8.6751185469329357</v>
      </c>
      <c r="L3" s="22">
        <f>G3-J3</f>
        <v>1.2695483863353729E-2</v>
      </c>
    </row>
    <row r="4" spans="1:13">
      <c r="A4" s="69">
        <f>RA!A8</f>
        <v>42656</v>
      </c>
      <c r="B4" s="12">
        <v>12</v>
      </c>
      <c r="C4" s="67" t="s">
        <v>6</v>
      </c>
      <c r="D4" s="67"/>
      <c r="E4" s="15">
        <f>VLOOKUP(C4,RA!B8:D35,3,0)</f>
        <v>537730.06000000006</v>
      </c>
      <c r="F4" s="25">
        <f>VLOOKUP(C4,RA!B8:I38,8,0)</f>
        <v>134230.31210000001</v>
      </c>
      <c r="G4" s="16">
        <f t="shared" ref="G4:G42" si="0">E4-F4</f>
        <v>403499.74790000007</v>
      </c>
      <c r="H4" s="27">
        <f>RA!J8</f>
        <v>24.9623969506187</v>
      </c>
      <c r="I4" s="20">
        <f>VLOOKUP(B4,RMS!B:D,3,FALSE)</f>
        <v>537730.59849401703</v>
      </c>
      <c r="J4" s="21">
        <f>VLOOKUP(B4,RMS!B:E,4,FALSE)</f>
        <v>403499.75737179501</v>
      </c>
      <c r="K4" s="22">
        <f t="shared" ref="K4:K42" si="1">E4-I4</f>
        <v>-0.53849401697516441</v>
      </c>
      <c r="L4" s="22">
        <f t="shared" ref="L4:L42" si="2">G4-J4</f>
        <v>-9.4717949395999312E-3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57079.274700000002</v>
      </c>
      <c r="F5" s="25">
        <f>VLOOKUP(C5,RA!B9:I39,8,0)</f>
        <v>13016.8361</v>
      </c>
      <c r="G5" s="16">
        <f t="shared" si="0"/>
        <v>44062.438600000001</v>
      </c>
      <c r="H5" s="27">
        <f>RA!J9</f>
        <v>22.804837952855099</v>
      </c>
      <c r="I5" s="20">
        <f>VLOOKUP(B5,RMS!B:D,3,FALSE)</f>
        <v>57079.301148717903</v>
      </c>
      <c r="J5" s="21">
        <f>VLOOKUP(B5,RMS!B:E,4,FALSE)</f>
        <v>44062.448350427403</v>
      </c>
      <c r="K5" s="22">
        <f t="shared" si="1"/>
        <v>-2.6448717901075725E-2</v>
      </c>
      <c r="L5" s="22">
        <f t="shared" si="2"/>
        <v>-9.7504274017410353E-3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80996.142500000002</v>
      </c>
      <c r="F6" s="25">
        <f>VLOOKUP(C6,RA!B10:I40,8,0)</f>
        <v>26597.625800000002</v>
      </c>
      <c r="G6" s="16">
        <f t="shared" si="0"/>
        <v>54398.5167</v>
      </c>
      <c r="H6" s="27">
        <f>RA!J10</f>
        <v>32.838138927418697</v>
      </c>
      <c r="I6" s="20">
        <f>VLOOKUP(B6,RMS!B:D,3,FALSE)</f>
        <v>80998.108010445503</v>
      </c>
      <c r="J6" s="21">
        <f>VLOOKUP(B6,RMS!B:E,4,FALSE)</f>
        <v>54398.518516870601</v>
      </c>
      <c r="K6" s="22">
        <f>E6-I6</f>
        <v>-1.9655104455014225</v>
      </c>
      <c r="L6" s="22">
        <f t="shared" si="2"/>
        <v>-1.8168706010328606E-3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40839.018300000003</v>
      </c>
      <c r="F7" s="25">
        <f>VLOOKUP(C7,RA!B11:I41,8,0)</f>
        <v>9742.7726999999995</v>
      </c>
      <c r="G7" s="16">
        <f t="shared" si="0"/>
        <v>31096.245600000002</v>
      </c>
      <c r="H7" s="27">
        <f>RA!J11</f>
        <v>23.856530116445001</v>
      </c>
      <c r="I7" s="20">
        <f>VLOOKUP(B7,RMS!B:D,3,FALSE)</f>
        <v>40839.047099939497</v>
      </c>
      <c r="J7" s="21">
        <f>VLOOKUP(B7,RMS!B:E,4,FALSE)</f>
        <v>31096.2459647379</v>
      </c>
      <c r="K7" s="22">
        <f t="shared" si="1"/>
        <v>-2.8799939493183047E-2</v>
      </c>
      <c r="L7" s="22">
        <f t="shared" si="2"/>
        <v>-3.6473789805313572E-4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206585.27359999999</v>
      </c>
      <c r="F8" s="25">
        <f>VLOOKUP(C8,RA!B12:I42,8,0)</f>
        <v>36702.188399999999</v>
      </c>
      <c r="G8" s="16">
        <f t="shared" si="0"/>
        <v>169883.08519999997</v>
      </c>
      <c r="H8" s="27">
        <f>RA!J12</f>
        <v>17.766120382358199</v>
      </c>
      <c r="I8" s="20">
        <f>VLOOKUP(B8,RMS!B:D,3,FALSE)</f>
        <v>206585.26092222199</v>
      </c>
      <c r="J8" s="21">
        <f>VLOOKUP(B8,RMS!B:E,4,FALSE)</f>
        <v>169883.084135043</v>
      </c>
      <c r="K8" s="22">
        <f t="shared" si="1"/>
        <v>1.2677777995122597E-2</v>
      </c>
      <c r="L8" s="22">
        <f t="shared" si="2"/>
        <v>1.0649569740053266E-3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246575.31839999999</v>
      </c>
      <c r="F9" s="25">
        <f>VLOOKUP(C9,RA!B13:I43,8,0)</f>
        <v>74088.817599999995</v>
      </c>
      <c r="G9" s="16">
        <f t="shared" si="0"/>
        <v>172486.50079999998</v>
      </c>
      <c r="H9" s="27">
        <f>RA!J13</f>
        <v>30.047134514822599</v>
      </c>
      <c r="I9" s="20">
        <f>VLOOKUP(B9,RMS!B:D,3,FALSE)</f>
        <v>246575.55788034201</v>
      </c>
      <c r="J9" s="21">
        <f>VLOOKUP(B9,RMS!B:E,4,FALSE)</f>
        <v>172486.497972649</v>
      </c>
      <c r="K9" s="22">
        <f t="shared" si="1"/>
        <v>-0.23948034201748669</v>
      </c>
      <c r="L9" s="22">
        <f t="shared" si="2"/>
        <v>2.8273509815335274E-3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122064.1836</v>
      </c>
      <c r="F10" s="25">
        <f>VLOOKUP(C10,RA!B14:I43,8,0)</f>
        <v>22748.134999999998</v>
      </c>
      <c r="G10" s="16">
        <f t="shared" si="0"/>
        <v>99316.048600000009</v>
      </c>
      <c r="H10" s="27">
        <f>RA!J14</f>
        <v>18.636207877771</v>
      </c>
      <c r="I10" s="20">
        <f>VLOOKUP(B10,RMS!B:D,3,FALSE)</f>
        <v>122064.180248718</v>
      </c>
      <c r="J10" s="21">
        <f>VLOOKUP(B10,RMS!B:E,4,FALSE)</f>
        <v>99316.0466017094</v>
      </c>
      <c r="K10" s="22">
        <f t="shared" si="1"/>
        <v>3.3512820082250983E-3</v>
      </c>
      <c r="L10" s="22">
        <f t="shared" si="2"/>
        <v>1.9982906087534502E-3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116794.02989999999</v>
      </c>
      <c r="F11" s="25">
        <f>VLOOKUP(C11,RA!B15:I44,8,0)</f>
        <v>24480.699000000001</v>
      </c>
      <c r="G11" s="16">
        <f t="shared" si="0"/>
        <v>92313.330900000001</v>
      </c>
      <c r="H11" s="27">
        <f>RA!J15</f>
        <v>20.960573944541999</v>
      </c>
      <c r="I11" s="20">
        <f>VLOOKUP(B11,RMS!B:D,3,FALSE)</f>
        <v>116794.118696581</v>
      </c>
      <c r="J11" s="21">
        <f>VLOOKUP(B11,RMS!B:E,4,FALSE)</f>
        <v>92313.331076068396</v>
      </c>
      <c r="K11" s="22">
        <f t="shared" si="1"/>
        <v>-8.879658101068344E-2</v>
      </c>
      <c r="L11" s="22">
        <f t="shared" si="2"/>
        <v>-1.7606839537620544E-4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659335.85549999995</v>
      </c>
      <c r="F12" s="25">
        <f>VLOOKUP(C12,RA!B16:I45,8,0)</f>
        <v>-16600.444100000001</v>
      </c>
      <c r="G12" s="16">
        <f t="shared" si="0"/>
        <v>675936.29959999991</v>
      </c>
      <c r="H12" s="27">
        <f>RA!J16</f>
        <v>-2.51775236573646</v>
      </c>
      <c r="I12" s="20">
        <f>VLOOKUP(B12,RMS!B:D,3,FALSE)</f>
        <v>659335.45804188005</v>
      </c>
      <c r="J12" s="21">
        <f>VLOOKUP(B12,RMS!B:E,4,FALSE)</f>
        <v>675936.29936666705</v>
      </c>
      <c r="K12" s="22">
        <f t="shared" si="1"/>
        <v>0.39745811989996582</v>
      </c>
      <c r="L12" s="22">
        <f t="shared" si="2"/>
        <v>2.3333285935223103E-4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719107.95719999995</v>
      </c>
      <c r="F13" s="25">
        <f>VLOOKUP(C13,RA!B17:I46,8,0)</f>
        <v>54017.340499999998</v>
      </c>
      <c r="G13" s="16">
        <f t="shared" si="0"/>
        <v>665090.6166999999</v>
      </c>
      <c r="H13" s="27">
        <f>RA!J17</f>
        <v>7.5117150295941704</v>
      </c>
      <c r="I13" s="20">
        <f>VLOOKUP(B13,RMS!B:D,3,FALSE)</f>
        <v>719107.96274444403</v>
      </c>
      <c r="J13" s="21">
        <f>VLOOKUP(B13,RMS!B:E,4,FALSE)</f>
        <v>665090.61875640997</v>
      </c>
      <c r="K13" s="22">
        <f t="shared" si="1"/>
        <v>-5.5444440804421902E-3</v>
      </c>
      <c r="L13" s="22">
        <f t="shared" si="2"/>
        <v>-2.0564100705087185E-3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1315936.1417</v>
      </c>
      <c r="F14" s="25">
        <f>VLOOKUP(C14,RA!B18:I47,8,0)</f>
        <v>167563.22640000001</v>
      </c>
      <c r="G14" s="16">
        <f t="shared" si="0"/>
        <v>1148372.9153</v>
      </c>
      <c r="H14" s="27">
        <f>RA!J18</f>
        <v>12.733385845268501</v>
      </c>
      <c r="I14" s="20">
        <f>VLOOKUP(B14,RMS!B:D,3,FALSE)</f>
        <v>1315936.49740513</v>
      </c>
      <c r="J14" s="21">
        <f>VLOOKUP(B14,RMS!B:E,4,FALSE)</f>
        <v>1148372.8907623901</v>
      </c>
      <c r="K14" s="22">
        <f t="shared" si="1"/>
        <v>-0.35570512991398573</v>
      </c>
      <c r="L14" s="22">
        <f t="shared" si="2"/>
        <v>2.453760989010334E-2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446879.48810000002</v>
      </c>
      <c r="F15" s="25">
        <f>VLOOKUP(C15,RA!B19:I48,8,0)</f>
        <v>46513.042600000001</v>
      </c>
      <c r="G15" s="16">
        <f t="shared" si="0"/>
        <v>400366.44550000003</v>
      </c>
      <c r="H15" s="27">
        <f>RA!J19</f>
        <v>10.408408494594299</v>
      </c>
      <c r="I15" s="20">
        <f>VLOOKUP(B15,RMS!B:D,3,FALSE)</f>
        <v>446879.51832222199</v>
      </c>
      <c r="J15" s="21">
        <f>VLOOKUP(B15,RMS!B:E,4,FALSE)</f>
        <v>400366.44304871798</v>
      </c>
      <c r="K15" s="22">
        <f t="shared" si="1"/>
        <v>-3.0222221976146102E-2</v>
      </c>
      <c r="L15" s="22">
        <f t="shared" si="2"/>
        <v>2.4512820527888834E-3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999837.65460000001</v>
      </c>
      <c r="F16" s="25">
        <f>VLOOKUP(C16,RA!B20:I49,8,0)</f>
        <v>101300.4137</v>
      </c>
      <c r="G16" s="16">
        <f t="shared" si="0"/>
        <v>898537.24089999998</v>
      </c>
      <c r="H16" s="27">
        <f>RA!J20</f>
        <v>10.131686202649201</v>
      </c>
      <c r="I16" s="20">
        <f>VLOOKUP(B16,RMS!B:D,3,FALSE)</f>
        <v>999837.72829999996</v>
      </c>
      <c r="J16" s="21">
        <f>VLOOKUP(B16,RMS!B:E,4,FALSE)</f>
        <v>898537.24089999998</v>
      </c>
      <c r="K16" s="22">
        <f t="shared" si="1"/>
        <v>-7.3699999949894845E-2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402601.1961</v>
      </c>
      <c r="F17" s="25">
        <f>VLOOKUP(C17,RA!B21:I50,8,0)</f>
        <v>39853.610699999997</v>
      </c>
      <c r="G17" s="16">
        <f t="shared" si="0"/>
        <v>362747.58539999998</v>
      </c>
      <c r="H17" s="27">
        <f>RA!J21</f>
        <v>9.8990293834350602</v>
      </c>
      <c r="I17" s="20">
        <f>VLOOKUP(B17,RMS!B:D,3,FALSE)</f>
        <v>402600.55414910399</v>
      </c>
      <c r="J17" s="21">
        <f>VLOOKUP(B17,RMS!B:E,4,FALSE)</f>
        <v>362747.58523682802</v>
      </c>
      <c r="K17" s="22">
        <f t="shared" si="1"/>
        <v>0.64195089600980282</v>
      </c>
      <c r="L17" s="22">
        <f t="shared" si="2"/>
        <v>1.6317196423187852E-4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1039956.6429</v>
      </c>
      <c r="F18" s="25">
        <f>VLOOKUP(C18,RA!B22:I51,8,0)</f>
        <v>72928.289099999995</v>
      </c>
      <c r="G18" s="16">
        <f t="shared" si="0"/>
        <v>967028.35379999992</v>
      </c>
      <c r="H18" s="27">
        <f>RA!J22</f>
        <v>7.0126278434679499</v>
      </c>
      <c r="I18" s="20">
        <f>VLOOKUP(B18,RMS!B:D,3,FALSE)</f>
        <v>1039957.87821278</v>
      </c>
      <c r="J18" s="21">
        <f>VLOOKUP(B18,RMS!B:E,4,FALSE)</f>
        <v>967028.34997488104</v>
      </c>
      <c r="K18" s="22">
        <f t="shared" si="1"/>
        <v>-1.2353127800161019</v>
      </c>
      <c r="L18" s="22">
        <f t="shared" si="2"/>
        <v>3.825118881650269E-3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2351467.0724999998</v>
      </c>
      <c r="F19" s="25">
        <f>VLOOKUP(C19,RA!B23:I52,8,0)</f>
        <v>192400.30429999999</v>
      </c>
      <c r="G19" s="16">
        <f t="shared" si="0"/>
        <v>2159066.7681999998</v>
      </c>
      <c r="H19" s="27">
        <f>RA!J23</f>
        <v>8.1821389952718508</v>
      </c>
      <c r="I19" s="20">
        <f>VLOOKUP(B19,RMS!B:D,3,FALSE)</f>
        <v>2351468.6560957301</v>
      </c>
      <c r="J19" s="21">
        <f>VLOOKUP(B19,RMS!B:E,4,FALSE)</f>
        <v>2159066.78600513</v>
      </c>
      <c r="K19" s="22">
        <f t="shared" si="1"/>
        <v>-1.5835957303643227</v>
      </c>
      <c r="L19" s="22">
        <f t="shared" si="2"/>
        <v>-1.780513022094965E-2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271126.7574</v>
      </c>
      <c r="F20" s="25">
        <f>VLOOKUP(C20,RA!B24:I53,8,0)</f>
        <v>39642.907399999996</v>
      </c>
      <c r="G20" s="16">
        <f t="shared" si="0"/>
        <v>231483.85</v>
      </c>
      <c r="H20" s="27">
        <f>RA!J24</f>
        <v>14.621540042805099</v>
      </c>
      <c r="I20" s="20">
        <f>VLOOKUP(B20,RMS!B:D,3,FALSE)</f>
        <v>271126.814633273</v>
      </c>
      <c r="J20" s="21">
        <f>VLOOKUP(B20,RMS!B:E,4,FALSE)</f>
        <v>231483.844458042</v>
      </c>
      <c r="K20" s="22">
        <f t="shared" si="1"/>
        <v>-5.7233272993471473E-2</v>
      </c>
      <c r="L20" s="22">
        <f t="shared" si="2"/>
        <v>5.5419580021407455E-3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295399.15519999998</v>
      </c>
      <c r="F21" s="25">
        <f>VLOOKUP(C21,RA!B25:I54,8,0)</f>
        <v>21655.484199999999</v>
      </c>
      <c r="G21" s="16">
        <f t="shared" si="0"/>
        <v>273743.67099999997</v>
      </c>
      <c r="H21" s="27">
        <f>RA!J25</f>
        <v>7.3309228610820396</v>
      </c>
      <c r="I21" s="20">
        <f>VLOOKUP(B21,RMS!B:D,3,FALSE)</f>
        <v>295399.16406016197</v>
      </c>
      <c r="J21" s="21">
        <f>VLOOKUP(B21,RMS!B:E,4,FALSE)</f>
        <v>273743.67272561899</v>
      </c>
      <c r="K21" s="22">
        <f t="shared" si="1"/>
        <v>-8.8601619936525822E-3</v>
      </c>
      <c r="L21" s="22">
        <f t="shared" si="2"/>
        <v>-1.7256190185435116E-3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501438.70600000001</v>
      </c>
      <c r="F22" s="25">
        <f>VLOOKUP(C22,RA!B26:I55,8,0)</f>
        <v>124223.4528</v>
      </c>
      <c r="G22" s="16">
        <f t="shared" si="0"/>
        <v>377215.25320000004</v>
      </c>
      <c r="H22" s="27">
        <f>RA!J26</f>
        <v>24.773407260667302</v>
      </c>
      <c r="I22" s="20">
        <f>VLOOKUP(B22,RMS!B:D,3,FALSE)</f>
        <v>501438.70265519997</v>
      </c>
      <c r="J22" s="21">
        <f>VLOOKUP(B22,RMS!B:E,4,FALSE)</f>
        <v>377215.25602851599</v>
      </c>
      <c r="K22" s="22">
        <f t="shared" si="1"/>
        <v>3.344800032209605E-3</v>
      </c>
      <c r="L22" s="22">
        <f t="shared" si="2"/>
        <v>-2.8285159496590495E-3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208328.72570000001</v>
      </c>
      <c r="F23" s="25">
        <f>VLOOKUP(C23,RA!B27:I56,8,0)</f>
        <v>49652.394</v>
      </c>
      <c r="G23" s="16">
        <f t="shared" si="0"/>
        <v>158676.33170000001</v>
      </c>
      <c r="H23" s="27">
        <f>RA!J27</f>
        <v>23.833676240837299</v>
      </c>
      <c r="I23" s="20">
        <f>VLOOKUP(B23,RMS!B:D,3,FALSE)</f>
        <v>208328.56046911</v>
      </c>
      <c r="J23" s="21">
        <f>VLOOKUP(B23,RMS!B:E,4,FALSE)</f>
        <v>158676.32090375599</v>
      </c>
      <c r="K23" s="22">
        <f t="shared" si="1"/>
        <v>0.16523089000838809</v>
      </c>
      <c r="L23" s="22">
        <f t="shared" si="2"/>
        <v>1.0796244023367763E-2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1002416.4641</v>
      </c>
      <c r="F24" s="25">
        <f>VLOOKUP(C24,RA!B28:I57,8,0)</f>
        <v>52737.6823</v>
      </c>
      <c r="G24" s="16">
        <f t="shared" si="0"/>
        <v>949678.7818</v>
      </c>
      <c r="H24" s="27">
        <f>RA!J28</f>
        <v>5.2610550792728201</v>
      </c>
      <c r="I24" s="20">
        <f>VLOOKUP(B24,RMS!B:D,3,FALSE)</f>
        <v>1002419.57675664</v>
      </c>
      <c r="J24" s="21">
        <f>VLOOKUP(B24,RMS!B:E,4,FALSE)</f>
        <v>949678.78320265503</v>
      </c>
      <c r="K24" s="22">
        <f t="shared" si="1"/>
        <v>-3.112656640005298</v>
      </c>
      <c r="L24" s="22">
        <f t="shared" si="2"/>
        <v>-1.4026550343260169E-3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730589.83510000003</v>
      </c>
      <c r="F25" s="25">
        <f>VLOOKUP(C25,RA!B29:I58,8,0)</f>
        <v>90992.195600000006</v>
      </c>
      <c r="G25" s="16">
        <f t="shared" si="0"/>
        <v>639597.63950000005</v>
      </c>
      <c r="H25" s="27">
        <f>RA!J29</f>
        <v>12.454621078535199</v>
      </c>
      <c r="I25" s="20">
        <f>VLOOKUP(B25,RMS!B:D,3,FALSE)</f>
        <v>730590.00987168099</v>
      </c>
      <c r="J25" s="21">
        <f>VLOOKUP(B25,RMS!B:E,4,FALSE)</f>
        <v>639597.63311662199</v>
      </c>
      <c r="K25" s="22">
        <f t="shared" si="1"/>
        <v>-0.17477168096229434</v>
      </c>
      <c r="L25" s="22">
        <f t="shared" si="2"/>
        <v>6.3833780586719513E-3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953876.72250000003</v>
      </c>
      <c r="F26" s="25">
        <f>VLOOKUP(C26,RA!B30:I59,8,0)</f>
        <v>101238.71030000001</v>
      </c>
      <c r="G26" s="16">
        <f t="shared" si="0"/>
        <v>852638.0122</v>
      </c>
      <c r="H26" s="27">
        <f>RA!J30</f>
        <v>10.6133956214662</v>
      </c>
      <c r="I26" s="20">
        <f>VLOOKUP(B26,RMS!B:D,3,FALSE)</f>
        <v>953877.29624690302</v>
      </c>
      <c r="J26" s="21">
        <f>VLOOKUP(B26,RMS!B:E,4,FALSE)</f>
        <v>852638.01399756095</v>
      </c>
      <c r="K26" s="22">
        <f t="shared" si="1"/>
        <v>-0.57374690298456699</v>
      </c>
      <c r="L26" s="22">
        <f t="shared" si="2"/>
        <v>-1.7975609516724944E-3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704608.39289999998</v>
      </c>
      <c r="F27" s="25">
        <f>VLOOKUP(C27,RA!B31:I60,8,0)</f>
        <v>45562.996400000004</v>
      </c>
      <c r="G27" s="16">
        <f t="shared" si="0"/>
        <v>659045.39650000003</v>
      </c>
      <c r="H27" s="27">
        <f>RA!J31</f>
        <v>6.4664282825916404</v>
      </c>
      <c r="I27" s="20">
        <f>VLOOKUP(B27,RMS!B:D,3,FALSE)</f>
        <v>704608.31776725699</v>
      </c>
      <c r="J27" s="21">
        <f>VLOOKUP(B27,RMS!B:E,4,FALSE)</f>
        <v>659045.39392566402</v>
      </c>
      <c r="K27" s="22">
        <f t="shared" si="1"/>
        <v>7.5132742989808321E-2</v>
      </c>
      <c r="L27" s="22">
        <f t="shared" si="2"/>
        <v>2.5743360165506601E-3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117226.887</v>
      </c>
      <c r="F28" s="25">
        <f>VLOOKUP(C28,RA!B32:I61,8,0)</f>
        <v>24778.7821</v>
      </c>
      <c r="G28" s="16">
        <f t="shared" si="0"/>
        <v>92448.104900000006</v>
      </c>
      <c r="H28" s="27">
        <f>RA!J32</f>
        <v>21.137456375515601</v>
      </c>
      <c r="I28" s="20">
        <f>VLOOKUP(B28,RMS!B:D,3,FALSE)</f>
        <v>117226.76884241001</v>
      </c>
      <c r="J28" s="21">
        <f>VLOOKUP(B28,RMS!B:E,4,FALSE)</f>
        <v>92448.117477493404</v>
      </c>
      <c r="K28" s="22">
        <f t="shared" si="1"/>
        <v>0.11815758999728132</v>
      </c>
      <c r="L28" s="22">
        <f t="shared" si="2"/>
        <v>-1.257749339856673E-2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205275.81150000001</v>
      </c>
      <c r="F30" s="25">
        <f>VLOOKUP(C30,RA!B34:I64,8,0)</f>
        <v>24810.356299999999</v>
      </c>
      <c r="G30" s="16">
        <f t="shared" si="0"/>
        <v>180465.45520000003</v>
      </c>
      <c r="H30" s="27">
        <f>RA!J34</f>
        <v>0</v>
      </c>
      <c r="I30" s="20">
        <f>VLOOKUP(B30,RMS!B:D,3,FALSE)</f>
        <v>205275.81159999999</v>
      </c>
      <c r="J30" s="21">
        <f>VLOOKUP(B30,RMS!B:E,4,FALSE)</f>
        <v>180465.44320000001</v>
      </c>
      <c r="K30" s="22">
        <f t="shared" si="1"/>
        <v>-9.9999975645914674E-5</v>
      </c>
      <c r="L30" s="22">
        <f t="shared" si="2"/>
        <v>1.2000000016996637E-2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12.086351586533601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80095.83</v>
      </c>
      <c r="F32" s="25">
        <f>VLOOKUP(C32,RA!B34:I65,8,0)</f>
        <v>6008.74</v>
      </c>
      <c r="G32" s="16">
        <f t="shared" si="0"/>
        <v>74087.09</v>
      </c>
      <c r="H32" s="27">
        <f>RA!J34</f>
        <v>0</v>
      </c>
      <c r="I32" s="20">
        <f>VLOOKUP(B32,RMS!B:D,3,FALSE)</f>
        <v>80095.83</v>
      </c>
      <c r="J32" s="21">
        <f>VLOOKUP(B32,RMS!B:E,4,FALSE)</f>
        <v>74087.09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77042.63</v>
      </c>
      <c r="F33" s="25">
        <f>VLOOKUP(C33,RA!B34:I65,8,0)</f>
        <v>-3249.32</v>
      </c>
      <c r="G33" s="16">
        <f t="shared" si="0"/>
        <v>80291.950000000012</v>
      </c>
      <c r="H33" s="27">
        <f>RA!J34</f>
        <v>0</v>
      </c>
      <c r="I33" s="20">
        <f>VLOOKUP(B33,RMS!B:D,3,FALSE)</f>
        <v>77042.63</v>
      </c>
      <c r="J33" s="21">
        <f>VLOOKUP(B33,RMS!B:E,4,FALSE)</f>
        <v>80291.95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6390.73</v>
      </c>
      <c r="F34" s="25">
        <f>VLOOKUP(C34,RA!B34:I66,8,0)</f>
        <v>728.99</v>
      </c>
      <c r="G34" s="16">
        <f t="shared" si="0"/>
        <v>5661.74</v>
      </c>
      <c r="H34" s="27">
        <f>RA!J35</f>
        <v>12.086351586533601</v>
      </c>
      <c r="I34" s="20">
        <f>VLOOKUP(B34,RMS!B:D,3,FALSE)</f>
        <v>6390.73</v>
      </c>
      <c r="J34" s="21">
        <f>VLOOKUP(B34,RMS!B:E,4,FALSE)</f>
        <v>5661.74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48371.8</v>
      </c>
      <c r="F35" s="25">
        <f>VLOOKUP(C35,RA!B34:I67,8,0)</f>
        <v>-7962.25</v>
      </c>
      <c r="G35" s="16">
        <f t="shared" si="0"/>
        <v>56334.05</v>
      </c>
      <c r="H35" s="27">
        <f>RA!J34</f>
        <v>0</v>
      </c>
      <c r="I35" s="20">
        <f>VLOOKUP(B35,RMS!B:D,3,FALSE)</f>
        <v>48371.8</v>
      </c>
      <c r="J35" s="21">
        <f>VLOOKUP(B35,RMS!B:E,4,FALSE)</f>
        <v>56334.05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12.086351586533601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25152.136500000001</v>
      </c>
      <c r="F37" s="25">
        <f>VLOOKUP(C37,RA!B8:I68,8,0)</f>
        <v>1819.6581000000001</v>
      </c>
      <c r="G37" s="16">
        <f t="shared" si="0"/>
        <v>23332.4784</v>
      </c>
      <c r="H37" s="27">
        <f>RA!J35</f>
        <v>12.086351586533601</v>
      </c>
      <c r="I37" s="20">
        <f>VLOOKUP(B37,RMS!B:D,3,FALSE)</f>
        <v>25152.136752136801</v>
      </c>
      <c r="J37" s="21">
        <f>VLOOKUP(B37,RMS!B:E,4,FALSE)</f>
        <v>23332.4786324786</v>
      </c>
      <c r="K37" s="22">
        <f t="shared" si="1"/>
        <v>-2.5213680055458099E-4</v>
      </c>
      <c r="L37" s="22">
        <f t="shared" si="2"/>
        <v>-2.3247860008268617E-4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261380.59160000001</v>
      </c>
      <c r="F38" s="25">
        <f>VLOOKUP(C38,RA!B8:I69,8,0)</f>
        <v>15673.3593</v>
      </c>
      <c r="G38" s="16">
        <f t="shared" si="0"/>
        <v>245707.2323</v>
      </c>
      <c r="H38" s="27">
        <f>RA!J36</f>
        <v>0</v>
      </c>
      <c r="I38" s="20">
        <f>VLOOKUP(B38,RMS!B:D,3,FALSE)</f>
        <v>261380.58470170901</v>
      </c>
      <c r="J38" s="21">
        <f>VLOOKUP(B38,RMS!B:E,4,FALSE)</f>
        <v>245707.23237179499</v>
      </c>
      <c r="K38" s="22">
        <f t="shared" si="1"/>
        <v>6.8982910015620291E-3</v>
      </c>
      <c r="L38" s="22">
        <f t="shared" si="2"/>
        <v>-7.1794987889006734E-5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83401.67</v>
      </c>
      <c r="F39" s="25">
        <f>VLOOKUP(C39,RA!B9:I70,8,0)</f>
        <v>-5442.88</v>
      </c>
      <c r="G39" s="16">
        <f t="shared" si="0"/>
        <v>88844.55</v>
      </c>
      <c r="H39" s="27">
        <f>RA!J37</f>
        <v>7.5019386152812197</v>
      </c>
      <c r="I39" s="20">
        <f>VLOOKUP(B39,RMS!B:D,3,FALSE)</f>
        <v>83401.67</v>
      </c>
      <c r="J39" s="21">
        <f>VLOOKUP(B39,RMS!B:E,4,FALSE)</f>
        <v>88844.55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43044.5</v>
      </c>
      <c r="F40" s="25">
        <f>VLOOKUP(C40,RA!B10:I71,8,0)</f>
        <v>5898.99</v>
      </c>
      <c r="G40" s="16">
        <f t="shared" si="0"/>
        <v>37145.51</v>
      </c>
      <c r="H40" s="27">
        <f>RA!J38</f>
        <v>-4.2175611087004699</v>
      </c>
      <c r="I40" s="20">
        <f>VLOOKUP(B40,RMS!B:D,3,FALSE)</f>
        <v>43044.5</v>
      </c>
      <c r="J40" s="21">
        <f>VLOOKUP(B40,RMS!B:E,4,FALSE)</f>
        <v>37145.51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11.406991063618699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11902.7168</v>
      </c>
      <c r="F42" s="25">
        <f>VLOOKUP(C42,RA!B8:I72,8,0)</f>
        <v>1302.7295999999999</v>
      </c>
      <c r="G42" s="16">
        <f t="shared" si="0"/>
        <v>10599.9872</v>
      </c>
      <c r="H42" s="27">
        <f>RA!J39</f>
        <v>11.406991063618699</v>
      </c>
      <c r="I42" s="20">
        <f>VLOOKUP(B42,RMS!B:D,3,FALSE)</f>
        <v>11902.7168897965</v>
      </c>
      <c r="J42" s="21">
        <f>VLOOKUP(B42,RMS!B:E,4,FALSE)</f>
        <v>10599.9868239921</v>
      </c>
      <c r="K42" s="22">
        <f t="shared" si="1"/>
        <v>-8.9796500105876476E-5</v>
      </c>
      <c r="L42" s="22">
        <f t="shared" si="2"/>
        <v>3.7600789983116556E-4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14970855.3719</v>
      </c>
      <c r="E7" s="65"/>
      <c r="F7" s="65"/>
      <c r="G7" s="53">
        <v>12868218.8171</v>
      </c>
      <c r="H7" s="54">
        <v>16.339763759735799</v>
      </c>
      <c r="I7" s="53">
        <v>1589656.1483</v>
      </c>
      <c r="J7" s="54">
        <v>10.6183388244051</v>
      </c>
      <c r="K7" s="53">
        <v>1507520.4083</v>
      </c>
      <c r="L7" s="54">
        <v>11.715066628310099</v>
      </c>
      <c r="M7" s="54">
        <v>5.4483998722527002E-2</v>
      </c>
      <c r="N7" s="53">
        <v>335917324.85259998</v>
      </c>
      <c r="O7" s="53">
        <v>6348290053.9307003</v>
      </c>
      <c r="P7" s="53">
        <v>848138</v>
      </c>
      <c r="Q7" s="53">
        <v>804886</v>
      </c>
      <c r="R7" s="54">
        <v>5.3736802478860302</v>
      </c>
      <c r="S7" s="53">
        <v>17.6514380583113</v>
      </c>
      <c r="T7" s="53">
        <v>17.203625451306198</v>
      </c>
      <c r="U7" s="55">
        <v>2.5369752057921802</v>
      </c>
    </row>
    <row r="8" spans="1:23" ht="12" thickBot="1">
      <c r="A8" s="74">
        <v>42656</v>
      </c>
      <c r="B8" s="70" t="s">
        <v>6</v>
      </c>
      <c r="C8" s="71"/>
      <c r="D8" s="56">
        <v>537730.06000000006</v>
      </c>
      <c r="E8" s="59"/>
      <c r="F8" s="59"/>
      <c r="G8" s="56">
        <v>496528.28899999999</v>
      </c>
      <c r="H8" s="57">
        <v>8.2979705110014503</v>
      </c>
      <c r="I8" s="56">
        <v>134230.31210000001</v>
      </c>
      <c r="J8" s="57">
        <v>24.9623969506187</v>
      </c>
      <c r="K8" s="56">
        <v>125985.9241</v>
      </c>
      <c r="L8" s="57">
        <v>25.373362785377999</v>
      </c>
      <c r="M8" s="57">
        <v>6.5438961208523994E-2</v>
      </c>
      <c r="N8" s="56">
        <v>10977158.2335</v>
      </c>
      <c r="O8" s="56">
        <v>234625082.32699999</v>
      </c>
      <c r="P8" s="56">
        <v>21081</v>
      </c>
      <c r="Q8" s="56">
        <v>20258</v>
      </c>
      <c r="R8" s="57">
        <v>4.0625925560272602</v>
      </c>
      <c r="S8" s="56">
        <v>25.5078060813054</v>
      </c>
      <c r="T8" s="56">
        <v>26.3656202981538</v>
      </c>
      <c r="U8" s="58">
        <v>-3.3629478525676202</v>
      </c>
    </row>
    <row r="9" spans="1:23" ht="12" thickBot="1">
      <c r="A9" s="75"/>
      <c r="B9" s="70" t="s">
        <v>7</v>
      </c>
      <c r="C9" s="71"/>
      <c r="D9" s="56">
        <v>57079.274700000002</v>
      </c>
      <c r="E9" s="59"/>
      <c r="F9" s="59"/>
      <c r="G9" s="56">
        <v>62311.932800000002</v>
      </c>
      <c r="H9" s="57">
        <v>-8.39752173439242</v>
      </c>
      <c r="I9" s="56">
        <v>13016.8361</v>
      </c>
      <c r="J9" s="57">
        <v>22.804837952855099</v>
      </c>
      <c r="K9" s="56">
        <v>13605.183300000001</v>
      </c>
      <c r="L9" s="57">
        <v>21.833993408081199</v>
      </c>
      <c r="M9" s="57">
        <v>-4.3244342029556002E-2</v>
      </c>
      <c r="N9" s="56">
        <v>1259150.9631000001</v>
      </c>
      <c r="O9" s="56">
        <v>33231119.1767</v>
      </c>
      <c r="P9" s="56">
        <v>3570</v>
      </c>
      <c r="Q9" s="56">
        <v>3566</v>
      </c>
      <c r="R9" s="57">
        <v>0.112170499158726</v>
      </c>
      <c r="S9" s="56">
        <v>15.9885923529412</v>
      </c>
      <c r="T9" s="56">
        <v>16.9622622265844</v>
      </c>
      <c r="U9" s="58">
        <v>-6.0897785880701303</v>
      </c>
    </row>
    <row r="10" spans="1:23" ht="12" thickBot="1">
      <c r="A10" s="75"/>
      <c r="B10" s="70" t="s">
        <v>8</v>
      </c>
      <c r="C10" s="71"/>
      <c r="D10" s="56">
        <v>80996.142500000002</v>
      </c>
      <c r="E10" s="59"/>
      <c r="F10" s="59"/>
      <c r="G10" s="56">
        <v>87264.011700000003</v>
      </c>
      <c r="H10" s="57">
        <v>-7.1826507604852701</v>
      </c>
      <c r="I10" s="56">
        <v>26597.625800000002</v>
      </c>
      <c r="J10" s="57">
        <v>32.838138927418697</v>
      </c>
      <c r="K10" s="56">
        <v>24096.821400000001</v>
      </c>
      <c r="L10" s="57">
        <v>27.613698855424001</v>
      </c>
      <c r="M10" s="57">
        <v>0.103781505389752</v>
      </c>
      <c r="N10" s="56">
        <v>2282845.8355999999</v>
      </c>
      <c r="O10" s="56">
        <v>54043262.686300002</v>
      </c>
      <c r="P10" s="56">
        <v>84398</v>
      </c>
      <c r="Q10" s="56">
        <v>81550</v>
      </c>
      <c r="R10" s="57">
        <v>3.4923359901900799</v>
      </c>
      <c r="S10" s="56">
        <v>0.95969267636673905</v>
      </c>
      <c r="T10" s="56">
        <v>0.97762454199877402</v>
      </c>
      <c r="U10" s="58">
        <v>-1.8685008309037601</v>
      </c>
    </row>
    <row r="11" spans="1:23" ht="12" thickBot="1">
      <c r="A11" s="75"/>
      <c r="B11" s="70" t="s">
        <v>9</v>
      </c>
      <c r="C11" s="71"/>
      <c r="D11" s="56">
        <v>40839.018300000003</v>
      </c>
      <c r="E11" s="59"/>
      <c r="F11" s="59"/>
      <c r="G11" s="56">
        <v>40064.058199999999</v>
      </c>
      <c r="H11" s="57">
        <v>1.93430255150737</v>
      </c>
      <c r="I11" s="56">
        <v>9742.7726999999995</v>
      </c>
      <c r="J11" s="57">
        <v>23.856530116445001</v>
      </c>
      <c r="K11" s="56">
        <v>8651.0879000000004</v>
      </c>
      <c r="L11" s="57">
        <v>21.5931393090878</v>
      </c>
      <c r="M11" s="57">
        <v>0.12619046443858301</v>
      </c>
      <c r="N11" s="56">
        <v>751589.28980000003</v>
      </c>
      <c r="O11" s="56">
        <v>19038200.660399999</v>
      </c>
      <c r="P11" s="56">
        <v>1962</v>
      </c>
      <c r="Q11" s="56">
        <v>1889</v>
      </c>
      <c r="R11" s="57">
        <v>3.8644785600846898</v>
      </c>
      <c r="S11" s="56">
        <v>20.8149940366972</v>
      </c>
      <c r="T11" s="56">
        <v>20.511400211752299</v>
      </c>
      <c r="U11" s="58">
        <v>1.4585342873975899</v>
      </c>
    </row>
    <row r="12" spans="1:23" ht="12" thickBot="1">
      <c r="A12" s="75"/>
      <c r="B12" s="70" t="s">
        <v>10</v>
      </c>
      <c r="C12" s="71"/>
      <c r="D12" s="56">
        <v>206585.27359999999</v>
      </c>
      <c r="E12" s="59"/>
      <c r="F12" s="59"/>
      <c r="G12" s="56">
        <v>180727.4008</v>
      </c>
      <c r="H12" s="57">
        <v>14.3076659574247</v>
      </c>
      <c r="I12" s="56">
        <v>36702.188399999999</v>
      </c>
      <c r="J12" s="57">
        <v>17.766120382358199</v>
      </c>
      <c r="K12" s="56">
        <v>25504.454699999998</v>
      </c>
      <c r="L12" s="57">
        <v>14.1121128213559</v>
      </c>
      <c r="M12" s="57">
        <v>0.43905011229273599</v>
      </c>
      <c r="N12" s="56">
        <v>3453816.0441999999</v>
      </c>
      <c r="O12" s="56">
        <v>68170717.392800003</v>
      </c>
      <c r="P12" s="56">
        <v>1552</v>
      </c>
      <c r="Q12" s="56">
        <v>1021</v>
      </c>
      <c r="R12" s="57">
        <v>52.007835455435902</v>
      </c>
      <c r="S12" s="56">
        <v>133.10906804123701</v>
      </c>
      <c r="T12" s="56">
        <v>154.64728462291899</v>
      </c>
      <c r="U12" s="58">
        <v>-16.180878507096899</v>
      </c>
    </row>
    <row r="13" spans="1:23" ht="12" thickBot="1">
      <c r="A13" s="75"/>
      <c r="B13" s="70" t="s">
        <v>11</v>
      </c>
      <c r="C13" s="71"/>
      <c r="D13" s="56">
        <v>246575.31839999999</v>
      </c>
      <c r="E13" s="59"/>
      <c r="F13" s="59"/>
      <c r="G13" s="56">
        <v>196164.82639999999</v>
      </c>
      <c r="H13" s="57">
        <v>25.698027992647301</v>
      </c>
      <c r="I13" s="56">
        <v>74088.817599999995</v>
      </c>
      <c r="J13" s="57">
        <v>30.047134514822599</v>
      </c>
      <c r="K13" s="56">
        <v>54818.608899999999</v>
      </c>
      <c r="L13" s="57">
        <v>27.945177484682802</v>
      </c>
      <c r="M13" s="57">
        <v>0.35152677323776499</v>
      </c>
      <c r="N13" s="56">
        <v>4580401.4567999998</v>
      </c>
      <c r="O13" s="56">
        <v>98418667.547999993</v>
      </c>
      <c r="P13" s="56">
        <v>9022</v>
      </c>
      <c r="Q13" s="56">
        <v>8606</v>
      </c>
      <c r="R13" s="57">
        <v>4.83383685800605</v>
      </c>
      <c r="S13" s="56">
        <v>27.330449833739799</v>
      </c>
      <c r="T13" s="56">
        <v>27.9486510109226</v>
      </c>
      <c r="U13" s="58">
        <v>-2.2619502457646701</v>
      </c>
    </row>
    <row r="14" spans="1:23" ht="12" thickBot="1">
      <c r="A14" s="75"/>
      <c r="B14" s="70" t="s">
        <v>12</v>
      </c>
      <c r="C14" s="71"/>
      <c r="D14" s="56">
        <v>122064.1836</v>
      </c>
      <c r="E14" s="59"/>
      <c r="F14" s="59"/>
      <c r="G14" s="56">
        <v>109308.5959</v>
      </c>
      <c r="H14" s="57">
        <v>11.6693363362469</v>
      </c>
      <c r="I14" s="56">
        <v>22748.134999999998</v>
      </c>
      <c r="J14" s="57">
        <v>18.636207877771</v>
      </c>
      <c r="K14" s="56">
        <v>22805.202300000001</v>
      </c>
      <c r="L14" s="57">
        <v>20.8631371688857</v>
      </c>
      <c r="M14" s="57">
        <v>-2.5023807835280001E-3</v>
      </c>
      <c r="N14" s="56">
        <v>1755898.7778</v>
      </c>
      <c r="O14" s="56">
        <v>40804245.4859</v>
      </c>
      <c r="P14" s="56">
        <v>1776</v>
      </c>
      <c r="Q14" s="56">
        <v>1593</v>
      </c>
      <c r="R14" s="57">
        <v>11.4877589453861</v>
      </c>
      <c r="S14" s="56">
        <v>68.729833108108096</v>
      </c>
      <c r="T14" s="56">
        <v>68.772167671060899</v>
      </c>
      <c r="U14" s="58">
        <v>-6.1595614361792998E-2</v>
      </c>
    </row>
    <row r="15" spans="1:23" ht="12" thickBot="1">
      <c r="A15" s="75"/>
      <c r="B15" s="70" t="s">
        <v>13</v>
      </c>
      <c r="C15" s="71"/>
      <c r="D15" s="56">
        <v>116794.02989999999</v>
      </c>
      <c r="E15" s="59"/>
      <c r="F15" s="59"/>
      <c r="G15" s="56">
        <v>64121.843500000003</v>
      </c>
      <c r="H15" s="57">
        <v>82.143905298044004</v>
      </c>
      <c r="I15" s="56">
        <v>24480.699000000001</v>
      </c>
      <c r="J15" s="57">
        <v>20.960573944541999</v>
      </c>
      <c r="K15" s="56">
        <v>12477.7646</v>
      </c>
      <c r="L15" s="57">
        <v>19.4594601760007</v>
      </c>
      <c r="M15" s="57">
        <v>0.96194589213519899</v>
      </c>
      <c r="N15" s="56">
        <v>1832775.6629999999</v>
      </c>
      <c r="O15" s="56">
        <v>36273785.1677</v>
      </c>
      <c r="P15" s="56">
        <v>3686</v>
      </c>
      <c r="Q15" s="56">
        <v>2844</v>
      </c>
      <c r="R15" s="57">
        <v>29.606188466948002</v>
      </c>
      <c r="S15" s="56">
        <v>31.685846418882299</v>
      </c>
      <c r="T15" s="56">
        <v>35.925931680731402</v>
      </c>
      <c r="U15" s="58">
        <v>-13.381637990021799</v>
      </c>
    </row>
    <row r="16" spans="1:23" ht="12" thickBot="1">
      <c r="A16" s="75"/>
      <c r="B16" s="70" t="s">
        <v>14</v>
      </c>
      <c r="C16" s="71"/>
      <c r="D16" s="56">
        <v>659335.85549999995</v>
      </c>
      <c r="E16" s="59"/>
      <c r="F16" s="59"/>
      <c r="G16" s="56">
        <v>623435.12879999995</v>
      </c>
      <c r="H16" s="57">
        <v>5.7585344555579399</v>
      </c>
      <c r="I16" s="56">
        <v>-16600.444100000001</v>
      </c>
      <c r="J16" s="57">
        <v>-2.51775236573646</v>
      </c>
      <c r="K16" s="56">
        <v>19284.164799999999</v>
      </c>
      <c r="L16" s="57">
        <v>3.0932111312236299</v>
      </c>
      <c r="M16" s="57">
        <v>-1.8608329306540701</v>
      </c>
      <c r="N16" s="56">
        <v>16288651.614800001</v>
      </c>
      <c r="O16" s="56">
        <v>333314728.67589998</v>
      </c>
      <c r="P16" s="56">
        <v>33939</v>
      </c>
      <c r="Q16" s="56">
        <v>31543</v>
      </c>
      <c r="R16" s="57">
        <v>7.5959800906698902</v>
      </c>
      <c r="S16" s="56">
        <v>19.427085521081899</v>
      </c>
      <c r="T16" s="56">
        <v>18.2486892020417</v>
      </c>
      <c r="U16" s="58">
        <v>6.0657390824861803</v>
      </c>
    </row>
    <row r="17" spans="1:21" ht="12" thickBot="1">
      <c r="A17" s="75"/>
      <c r="B17" s="70" t="s">
        <v>15</v>
      </c>
      <c r="C17" s="71"/>
      <c r="D17" s="56">
        <v>719107.95719999995</v>
      </c>
      <c r="E17" s="59"/>
      <c r="F17" s="59"/>
      <c r="G17" s="56">
        <v>366387.15870000003</v>
      </c>
      <c r="H17" s="57">
        <v>96.269967471433603</v>
      </c>
      <c r="I17" s="56">
        <v>54017.340499999998</v>
      </c>
      <c r="J17" s="57">
        <v>7.5117150295941704</v>
      </c>
      <c r="K17" s="56">
        <v>40463.652699999999</v>
      </c>
      <c r="L17" s="57">
        <v>11.043960395219999</v>
      </c>
      <c r="M17" s="57">
        <v>0.334959572248404</v>
      </c>
      <c r="N17" s="56">
        <v>10950762.5428</v>
      </c>
      <c r="O17" s="56">
        <v>339097646.16409999</v>
      </c>
      <c r="P17" s="56">
        <v>8567</v>
      </c>
      <c r="Q17" s="56">
        <v>8530</v>
      </c>
      <c r="R17" s="57">
        <v>0.433763188745595</v>
      </c>
      <c r="S17" s="56">
        <v>83.939296976771303</v>
      </c>
      <c r="T17" s="56">
        <v>53.533744372801898</v>
      </c>
      <c r="U17" s="58">
        <v>36.2232633570706</v>
      </c>
    </row>
    <row r="18" spans="1:21" ht="12" thickBot="1">
      <c r="A18" s="75"/>
      <c r="B18" s="70" t="s">
        <v>16</v>
      </c>
      <c r="C18" s="71"/>
      <c r="D18" s="56">
        <v>1315936.1417</v>
      </c>
      <c r="E18" s="59"/>
      <c r="F18" s="59"/>
      <c r="G18" s="56">
        <v>1146907.6957</v>
      </c>
      <c r="H18" s="57">
        <v>14.7377549765969</v>
      </c>
      <c r="I18" s="56">
        <v>167563.22640000001</v>
      </c>
      <c r="J18" s="57">
        <v>12.733385845268501</v>
      </c>
      <c r="K18" s="56">
        <v>163685.58290000001</v>
      </c>
      <c r="L18" s="57">
        <v>14.2719055346557</v>
      </c>
      <c r="M18" s="57">
        <v>2.3689584820484999E-2</v>
      </c>
      <c r="N18" s="56">
        <v>28119299.417199999</v>
      </c>
      <c r="O18" s="56">
        <v>628199709.82060003</v>
      </c>
      <c r="P18" s="56">
        <v>60950</v>
      </c>
      <c r="Q18" s="56">
        <v>57336</v>
      </c>
      <c r="R18" s="57">
        <v>6.3031952002232403</v>
      </c>
      <c r="S18" s="56">
        <v>21.590420700574199</v>
      </c>
      <c r="T18" s="56">
        <v>21.671819087484302</v>
      </c>
      <c r="U18" s="58">
        <v>-0.37701158323373801</v>
      </c>
    </row>
    <row r="19" spans="1:21" ht="12" thickBot="1">
      <c r="A19" s="75"/>
      <c r="B19" s="70" t="s">
        <v>17</v>
      </c>
      <c r="C19" s="71"/>
      <c r="D19" s="56">
        <v>446879.48810000002</v>
      </c>
      <c r="E19" s="59"/>
      <c r="F19" s="59"/>
      <c r="G19" s="56">
        <v>432019.54790000001</v>
      </c>
      <c r="H19" s="57">
        <v>3.4396453290672899</v>
      </c>
      <c r="I19" s="56">
        <v>46513.042600000001</v>
      </c>
      <c r="J19" s="57">
        <v>10.408408494594299</v>
      </c>
      <c r="K19" s="56">
        <v>34666.678699999997</v>
      </c>
      <c r="L19" s="57">
        <v>8.0243310443962503</v>
      </c>
      <c r="M19" s="57">
        <v>0.34172191695998799</v>
      </c>
      <c r="N19" s="56">
        <v>9665974.0927000009</v>
      </c>
      <c r="O19" s="56">
        <v>187660662.50940001</v>
      </c>
      <c r="P19" s="56">
        <v>10663</v>
      </c>
      <c r="Q19" s="56">
        <v>10470</v>
      </c>
      <c r="R19" s="57">
        <v>1.8433619866284701</v>
      </c>
      <c r="S19" s="56">
        <v>41.909358351308299</v>
      </c>
      <c r="T19" s="56">
        <v>47.859513094555901</v>
      </c>
      <c r="U19" s="58">
        <v>-14.197675596390701</v>
      </c>
    </row>
    <row r="20" spans="1:21" ht="12" thickBot="1">
      <c r="A20" s="75"/>
      <c r="B20" s="70" t="s">
        <v>18</v>
      </c>
      <c r="C20" s="71"/>
      <c r="D20" s="56">
        <v>999837.65460000001</v>
      </c>
      <c r="E20" s="59"/>
      <c r="F20" s="59"/>
      <c r="G20" s="56">
        <v>886990.17550000001</v>
      </c>
      <c r="H20" s="57">
        <v>12.722517364568001</v>
      </c>
      <c r="I20" s="56">
        <v>101300.4137</v>
      </c>
      <c r="J20" s="57">
        <v>10.131686202649201</v>
      </c>
      <c r="K20" s="56">
        <v>65689.328099999999</v>
      </c>
      <c r="L20" s="57">
        <v>7.40586873614137</v>
      </c>
      <c r="M20" s="57">
        <v>0.54211371359726301</v>
      </c>
      <c r="N20" s="56">
        <v>19705621.544300001</v>
      </c>
      <c r="O20" s="56">
        <v>369110295.62260002</v>
      </c>
      <c r="P20" s="56">
        <v>41237</v>
      </c>
      <c r="Q20" s="56">
        <v>39416</v>
      </c>
      <c r="R20" s="57">
        <v>4.6199512888167202</v>
      </c>
      <c r="S20" s="56">
        <v>24.246129800906999</v>
      </c>
      <c r="T20" s="56">
        <v>24.046704833062702</v>
      </c>
      <c r="U20" s="58">
        <v>0.82250226935918702</v>
      </c>
    </row>
    <row r="21" spans="1:21" ht="12" thickBot="1">
      <c r="A21" s="75"/>
      <c r="B21" s="70" t="s">
        <v>19</v>
      </c>
      <c r="C21" s="71"/>
      <c r="D21" s="56">
        <v>402601.1961</v>
      </c>
      <c r="E21" s="59"/>
      <c r="F21" s="59"/>
      <c r="G21" s="56">
        <v>300061.14809999999</v>
      </c>
      <c r="H21" s="57">
        <v>34.173050609613398</v>
      </c>
      <c r="I21" s="56">
        <v>39853.610699999997</v>
      </c>
      <c r="J21" s="57">
        <v>9.8990293834350602</v>
      </c>
      <c r="K21" s="56">
        <v>31211.804899999999</v>
      </c>
      <c r="L21" s="57">
        <v>10.401814795962199</v>
      </c>
      <c r="M21" s="57">
        <v>0.27687619564737198</v>
      </c>
      <c r="N21" s="56">
        <v>5410326.8640999999</v>
      </c>
      <c r="O21" s="56">
        <v>118312016.16869999</v>
      </c>
      <c r="P21" s="56">
        <v>32580</v>
      </c>
      <c r="Q21" s="56">
        <v>24214</v>
      </c>
      <c r="R21" s="57">
        <v>34.550260180061102</v>
      </c>
      <c r="S21" s="56">
        <v>12.357311114180501</v>
      </c>
      <c r="T21" s="56">
        <v>11.8165830759065</v>
      </c>
      <c r="U21" s="58">
        <v>4.3757742544288103</v>
      </c>
    </row>
    <row r="22" spans="1:21" ht="12" thickBot="1">
      <c r="A22" s="75"/>
      <c r="B22" s="70" t="s">
        <v>20</v>
      </c>
      <c r="C22" s="71"/>
      <c r="D22" s="56">
        <v>1039956.6429</v>
      </c>
      <c r="E22" s="59"/>
      <c r="F22" s="59"/>
      <c r="G22" s="56">
        <v>940852.90240000002</v>
      </c>
      <c r="H22" s="57">
        <v>10.533393716190799</v>
      </c>
      <c r="I22" s="56">
        <v>72928.289099999995</v>
      </c>
      <c r="J22" s="57">
        <v>7.0126278434679499</v>
      </c>
      <c r="K22" s="56">
        <v>110512.23850000001</v>
      </c>
      <c r="L22" s="57">
        <v>11.745963499511699</v>
      </c>
      <c r="M22" s="57">
        <v>-0.34008857218108002</v>
      </c>
      <c r="N22" s="56">
        <v>19140340.877999999</v>
      </c>
      <c r="O22" s="56">
        <v>422075518.45359999</v>
      </c>
      <c r="P22" s="56">
        <v>61177</v>
      </c>
      <c r="Q22" s="56">
        <v>60295</v>
      </c>
      <c r="R22" s="57">
        <v>1.4628078613483799</v>
      </c>
      <c r="S22" s="56">
        <v>16.9991441701947</v>
      </c>
      <c r="T22" s="56">
        <v>16.662136654780699</v>
      </c>
      <c r="U22" s="58">
        <v>1.98249695419907</v>
      </c>
    </row>
    <row r="23" spans="1:21" ht="12" thickBot="1">
      <c r="A23" s="75"/>
      <c r="B23" s="70" t="s">
        <v>21</v>
      </c>
      <c r="C23" s="71"/>
      <c r="D23" s="56">
        <v>2351467.0724999998</v>
      </c>
      <c r="E23" s="59"/>
      <c r="F23" s="59"/>
      <c r="G23" s="56">
        <v>2153760.2453999999</v>
      </c>
      <c r="H23" s="57">
        <v>9.17961168251027</v>
      </c>
      <c r="I23" s="56">
        <v>192400.30429999999</v>
      </c>
      <c r="J23" s="57">
        <v>8.1821389952718508</v>
      </c>
      <c r="K23" s="56">
        <v>271650.88630000001</v>
      </c>
      <c r="L23" s="57">
        <v>12.612865655784701</v>
      </c>
      <c r="M23" s="57">
        <v>-0.29173687993227798</v>
      </c>
      <c r="N23" s="56">
        <v>52470918.679799996</v>
      </c>
      <c r="O23" s="56">
        <v>927643770.86170006</v>
      </c>
      <c r="P23" s="56">
        <v>74216</v>
      </c>
      <c r="Q23" s="56">
        <v>64187</v>
      </c>
      <c r="R23" s="57">
        <v>15.624659198903201</v>
      </c>
      <c r="S23" s="56">
        <v>31.684098745553499</v>
      </c>
      <c r="T23" s="56">
        <v>31.114228066430901</v>
      </c>
      <c r="U23" s="58">
        <v>1.79860151206792</v>
      </c>
    </row>
    <row r="24" spans="1:21" ht="12" thickBot="1">
      <c r="A24" s="75"/>
      <c r="B24" s="70" t="s">
        <v>22</v>
      </c>
      <c r="C24" s="71"/>
      <c r="D24" s="56">
        <v>271126.7574</v>
      </c>
      <c r="E24" s="59"/>
      <c r="F24" s="59"/>
      <c r="G24" s="56">
        <v>188758.55979999999</v>
      </c>
      <c r="H24" s="57">
        <v>43.636801259383198</v>
      </c>
      <c r="I24" s="56">
        <v>39642.907399999996</v>
      </c>
      <c r="J24" s="57">
        <v>14.621540042805099</v>
      </c>
      <c r="K24" s="56">
        <v>31938.219099999998</v>
      </c>
      <c r="L24" s="57">
        <v>16.920143454071798</v>
      </c>
      <c r="M24" s="57">
        <v>0.24123725483491301</v>
      </c>
      <c r="N24" s="56">
        <v>4679703.5247</v>
      </c>
      <c r="O24" s="56">
        <v>90055020.609799996</v>
      </c>
      <c r="P24" s="56">
        <v>24333</v>
      </c>
      <c r="Q24" s="56">
        <v>23682</v>
      </c>
      <c r="R24" s="57">
        <v>2.7489232328350699</v>
      </c>
      <c r="S24" s="56">
        <v>11.1423481444951</v>
      </c>
      <c r="T24" s="56">
        <v>10.0110386833882</v>
      </c>
      <c r="U24" s="58">
        <v>10.1532410084119</v>
      </c>
    </row>
    <row r="25" spans="1:21" ht="12" thickBot="1">
      <c r="A25" s="75"/>
      <c r="B25" s="70" t="s">
        <v>23</v>
      </c>
      <c r="C25" s="71"/>
      <c r="D25" s="56">
        <v>295399.15519999998</v>
      </c>
      <c r="E25" s="59"/>
      <c r="F25" s="59"/>
      <c r="G25" s="56">
        <v>221691.8015</v>
      </c>
      <c r="H25" s="57">
        <v>33.247667798847303</v>
      </c>
      <c r="I25" s="56">
        <v>21655.484199999999</v>
      </c>
      <c r="J25" s="57">
        <v>7.3309228610820396</v>
      </c>
      <c r="K25" s="56">
        <v>18211.723600000001</v>
      </c>
      <c r="L25" s="57">
        <v>8.2148836703823704</v>
      </c>
      <c r="M25" s="57">
        <v>0.189095808592219</v>
      </c>
      <c r="N25" s="56">
        <v>5451459.0301000001</v>
      </c>
      <c r="O25" s="56">
        <v>105311376.0531</v>
      </c>
      <c r="P25" s="56">
        <v>18212</v>
      </c>
      <c r="Q25" s="56">
        <v>17780</v>
      </c>
      <c r="R25" s="57">
        <v>2.4296962879640098</v>
      </c>
      <c r="S25" s="56">
        <v>16.220028289040201</v>
      </c>
      <c r="T25" s="56">
        <v>16.156517834645701</v>
      </c>
      <c r="U25" s="58">
        <v>0.39155575602441101</v>
      </c>
    </row>
    <row r="26" spans="1:21" ht="12" thickBot="1">
      <c r="A26" s="75"/>
      <c r="B26" s="70" t="s">
        <v>24</v>
      </c>
      <c r="C26" s="71"/>
      <c r="D26" s="56">
        <v>501438.70600000001</v>
      </c>
      <c r="E26" s="59"/>
      <c r="F26" s="59"/>
      <c r="G26" s="56">
        <v>420510.06040000002</v>
      </c>
      <c r="H26" s="57">
        <v>19.245353017955999</v>
      </c>
      <c r="I26" s="56">
        <v>124223.4528</v>
      </c>
      <c r="J26" s="57">
        <v>24.773407260667302</v>
      </c>
      <c r="K26" s="56">
        <v>91261.049799999993</v>
      </c>
      <c r="L26" s="57">
        <v>21.7024652663934</v>
      </c>
      <c r="M26" s="57">
        <v>0.36118807609859399</v>
      </c>
      <c r="N26" s="56">
        <v>8933808.3176000006</v>
      </c>
      <c r="O26" s="56">
        <v>201052862.49900001</v>
      </c>
      <c r="P26" s="56">
        <v>35870</v>
      </c>
      <c r="Q26" s="56">
        <v>39047</v>
      </c>
      <c r="R26" s="57">
        <v>-8.1363485030860208</v>
      </c>
      <c r="S26" s="56">
        <v>13.979333872316699</v>
      </c>
      <c r="T26" s="56">
        <v>13.980350554459999</v>
      </c>
      <c r="U26" s="58">
        <v>-7.2727509951240003E-3</v>
      </c>
    </row>
    <row r="27" spans="1:21" ht="12" thickBot="1">
      <c r="A27" s="75"/>
      <c r="B27" s="70" t="s">
        <v>25</v>
      </c>
      <c r="C27" s="71"/>
      <c r="D27" s="56">
        <v>208328.72570000001</v>
      </c>
      <c r="E27" s="59"/>
      <c r="F27" s="59"/>
      <c r="G27" s="56">
        <v>166087.47070000001</v>
      </c>
      <c r="H27" s="57">
        <v>25.433137624390302</v>
      </c>
      <c r="I27" s="56">
        <v>49652.394</v>
      </c>
      <c r="J27" s="57">
        <v>23.833676240837299</v>
      </c>
      <c r="K27" s="56">
        <v>30296.438999999998</v>
      </c>
      <c r="L27" s="57">
        <v>18.2412549678258</v>
      </c>
      <c r="M27" s="57">
        <v>0.63888548089760699</v>
      </c>
      <c r="N27" s="56">
        <v>3398073.0301999999</v>
      </c>
      <c r="O27" s="56">
        <v>73305394.6153</v>
      </c>
      <c r="P27" s="56">
        <v>27929</v>
      </c>
      <c r="Q27" s="56">
        <v>27307</v>
      </c>
      <c r="R27" s="57">
        <v>2.2778042260226399</v>
      </c>
      <c r="S27" s="56">
        <v>7.4592260983207401</v>
      </c>
      <c r="T27" s="56">
        <v>7.7134544695499301</v>
      </c>
      <c r="U27" s="58">
        <v>-3.4082405852588802</v>
      </c>
    </row>
    <row r="28" spans="1:21" ht="12" thickBot="1">
      <c r="A28" s="75"/>
      <c r="B28" s="70" t="s">
        <v>26</v>
      </c>
      <c r="C28" s="71"/>
      <c r="D28" s="56">
        <v>1002416.4641</v>
      </c>
      <c r="E28" s="59"/>
      <c r="F28" s="59"/>
      <c r="G28" s="56">
        <v>832625.61549999996</v>
      </c>
      <c r="H28" s="57">
        <v>20.392220157440001</v>
      </c>
      <c r="I28" s="56">
        <v>52737.6823</v>
      </c>
      <c r="J28" s="57">
        <v>5.2610550792728201</v>
      </c>
      <c r="K28" s="56">
        <v>45103.580900000001</v>
      </c>
      <c r="L28" s="57">
        <v>5.4170301826367497</v>
      </c>
      <c r="M28" s="57">
        <v>0.16925710215616199</v>
      </c>
      <c r="N28" s="56">
        <v>15785630.562000001</v>
      </c>
      <c r="O28" s="56">
        <v>305555293.44260001</v>
      </c>
      <c r="P28" s="56">
        <v>44210</v>
      </c>
      <c r="Q28" s="56">
        <v>43720</v>
      </c>
      <c r="R28" s="57">
        <v>1.1207685269899501</v>
      </c>
      <c r="S28" s="56">
        <v>22.673975663876998</v>
      </c>
      <c r="T28" s="56">
        <v>22.6455438792315</v>
      </c>
      <c r="U28" s="58">
        <v>0.12539391003570899</v>
      </c>
    </row>
    <row r="29" spans="1:21" ht="12" thickBot="1">
      <c r="A29" s="75"/>
      <c r="B29" s="70" t="s">
        <v>27</v>
      </c>
      <c r="C29" s="71"/>
      <c r="D29" s="56">
        <v>730589.83510000003</v>
      </c>
      <c r="E29" s="59"/>
      <c r="F29" s="59"/>
      <c r="G29" s="56">
        <v>609323.89919999999</v>
      </c>
      <c r="H29" s="57">
        <v>19.901719932405999</v>
      </c>
      <c r="I29" s="56">
        <v>90992.195600000006</v>
      </c>
      <c r="J29" s="57">
        <v>12.454621078535199</v>
      </c>
      <c r="K29" s="56">
        <v>92713.937399999995</v>
      </c>
      <c r="L29" s="57">
        <v>15.215870823666499</v>
      </c>
      <c r="M29" s="57">
        <v>-1.8570474389107E-2</v>
      </c>
      <c r="N29" s="56">
        <v>9873913.8709999993</v>
      </c>
      <c r="O29" s="56">
        <v>218497387.51609999</v>
      </c>
      <c r="P29" s="56">
        <v>107742</v>
      </c>
      <c r="Q29" s="56">
        <v>102337</v>
      </c>
      <c r="R29" s="57">
        <v>5.2815697157430996</v>
      </c>
      <c r="S29" s="56">
        <v>6.7809195587607398</v>
      </c>
      <c r="T29" s="56">
        <v>6.7855119946842297</v>
      </c>
      <c r="U29" s="58">
        <v>-6.7725857587484006E-2</v>
      </c>
    </row>
    <row r="30" spans="1:21" ht="12" thickBot="1">
      <c r="A30" s="75"/>
      <c r="B30" s="70" t="s">
        <v>28</v>
      </c>
      <c r="C30" s="71"/>
      <c r="D30" s="56">
        <v>953876.72250000003</v>
      </c>
      <c r="E30" s="59"/>
      <c r="F30" s="59"/>
      <c r="G30" s="56">
        <v>712427.27729999996</v>
      </c>
      <c r="H30" s="57">
        <v>33.8911005927594</v>
      </c>
      <c r="I30" s="56">
        <v>101238.71030000001</v>
      </c>
      <c r="J30" s="57">
        <v>10.6133956214662</v>
      </c>
      <c r="K30" s="56">
        <v>104341.94070000001</v>
      </c>
      <c r="L30" s="57">
        <v>14.6459777755059</v>
      </c>
      <c r="M30" s="57">
        <v>-2.9740968772301001E-2</v>
      </c>
      <c r="N30" s="56">
        <v>18787889.912700001</v>
      </c>
      <c r="O30" s="56">
        <v>356924262.85909998</v>
      </c>
      <c r="P30" s="56">
        <v>72459</v>
      </c>
      <c r="Q30" s="56">
        <v>70338</v>
      </c>
      <c r="R30" s="57">
        <v>3.0154397338565202</v>
      </c>
      <c r="S30" s="56">
        <v>13.1643649857161</v>
      </c>
      <c r="T30" s="56">
        <v>13.5025786374364</v>
      </c>
      <c r="U30" s="58">
        <v>-2.56916039692985</v>
      </c>
    </row>
    <row r="31" spans="1:21" ht="12" thickBot="1">
      <c r="A31" s="75"/>
      <c r="B31" s="70" t="s">
        <v>29</v>
      </c>
      <c r="C31" s="71"/>
      <c r="D31" s="56">
        <v>704608.39289999998</v>
      </c>
      <c r="E31" s="59"/>
      <c r="F31" s="59"/>
      <c r="G31" s="56">
        <v>635507.2561</v>
      </c>
      <c r="H31" s="57">
        <v>10.873382819271299</v>
      </c>
      <c r="I31" s="56">
        <v>45562.996400000004</v>
      </c>
      <c r="J31" s="57">
        <v>6.4664282825916404</v>
      </c>
      <c r="K31" s="56">
        <v>33078.196300000003</v>
      </c>
      <c r="L31" s="57">
        <v>5.20500686380755</v>
      </c>
      <c r="M31" s="57">
        <v>0.37743291643746602</v>
      </c>
      <c r="N31" s="56">
        <v>24971718.307300001</v>
      </c>
      <c r="O31" s="56">
        <v>371741271.62589997</v>
      </c>
      <c r="P31" s="56">
        <v>29529</v>
      </c>
      <c r="Q31" s="56">
        <v>28959</v>
      </c>
      <c r="R31" s="57">
        <v>1.9683000103594801</v>
      </c>
      <c r="S31" s="56">
        <v>23.861573128111399</v>
      </c>
      <c r="T31" s="56">
        <v>23.929681059428798</v>
      </c>
      <c r="U31" s="58">
        <v>-0.28542934261638198</v>
      </c>
    </row>
    <row r="32" spans="1:21" ht="12" thickBot="1">
      <c r="A32" s="75"/>
      <c r="B32" s="70" t="s">
        <v>30</v>
      </c>
      <c r="C32" s="71"/>
      <c r="D32" s="56">
        <v>117226.887</v>
      </c>
      <c r="E32" s="59"/>
      <c r="F32" s="59"/>
      <c r="G32" s="56">
        <v>83847.747799999997</v>
      </c>
      <c r="H32" s="57">
        <v>39.809225740467703</v>
      </c>
      <c r="I32" s="56">
        <v>24778.7821</v>
      </c>
      <c r="J32" s="57">
        <v>21.137456375515601</v>
      </c>
      <c r="K32" s="56">
        <v>20694.350699999999</v>
      </c>
      <c r="L32" s="57">
        <v>24.680866502653998</v>
      </c>
      <c r="M32" s="57">
        <v>0.19736939125130401</v>
      </c>
      <c r="N32" s="56">
        <v>1816021.1869999999</v>
      </c>
      <c r="O32" s="56">
        <v>35962712.781499997</v>
      </c>
      <c r="P32" s="56">
        <v>22305</v>
      </c>
      <c r="Q32" s="56">
        <v>21287</v>
      </c>
      <c r="R32" s="57">
        <v>4.7822614741391396</v>
      </c>
      <c r="S32" s="56">
        <v>5.2556326832548796</v>
      </c>
      <c r="T32" s="56">
        <v>5.30139362051957</v>
      </c>
      <c r="U32" s="58">
        <v>-0.870702730243888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6">
        <v>1</v>
      </c>
      <c r="R33" s="59"/>
      <c r="S33" s="59"/>
      <c r="T33" s="56">
        <v>-1.4158999999999999</v>
      </c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205275.81150000001</v>
      </c>
      <c r="E35" s="59"/>
      <c r="F35" s="59"/>
      <c r="G35" s="56">
        <v>116579.87239999999</v>
      </c>
      <c r="H35" s="57">
        <v>76.0816916968936</v>
      </c>
      <c r="I35" s="56">
        <v>24810.356299999999</v>
      </c>
      <c r="J35" s="57">
        <v>12.086351586533601</v>
      </c>
      <c r="K35" s="56">
        <v>16739.309700000002</v>
      </c>
      <c r="L35" s="57">
        <v>14.3586618816714</v>
      </c>
      <c r="M35" s="57">
        <v>0.48216125662577303</v>
      </c>
      <c r="N35" s="56">
        <v>3362237.3886000002</v>
      </c>
      <c r="O35" s="56">
        <v>59623131.839500003</v>
      </c>
      <c r="P35" s="56">
        <v>13437</v>
      </c>
      <c r="Q35" s="56">
        <v>11350</v>
      </c>
      <c r="R35" s="57">
        <v>18.387665198237901</v>
      </c>
      <c r="S35" s="56">
        <v>15.276907903549899</v>
      </c>
      <c r="T35" s="56">
        <v>15.561842290748899</v>
      </c>
      <c r="U35" s="58">
        <v>-1.8651312752418201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80095.83</v>
      </c>
      <c r="E37" s="59"/>
      <c r="F37" s="59"/>
      <c r="G37" s="56">
        <v>113525.67</v>
      </c>
      <c r="H37" s="57">
        <v>-29.446943585534399</v>
      </c>
      <c r="I37" s="56">
        <v>6008.74</v>
      </c>
      <c r="J37" s="57">
        <v>7.5019386152812197</v>
      </c>
      <c r="K37" s="56">
        <v>3291.74</v>
      </c>
      <c r="L37" s="57">
        <v>2.89955566877518</v>
      </c>
      <c r="M37" s="57">
        <v>0.82539933287562195</v>
      </c>
      <c r="N37" s="56">
        <v>4042408.43</v>
      </c>
      <c r="O37" s="56">
        <v>58268250.329999998</v>
      </c>
      <c r="P37" s="56">
        <v>60</v>
      </c>
      <c r="Q37" s="56">
        <v>59</v>
      </c>
      <c r="R37" s="57">
        <v>1.6949152542372801</v>
      </c>
      <c r="S37" s="56">
        <v>1334.9304999999999</v>
      </c>
      <c r="T37" s="56">
        <v>1493.2093220339</v>
      </c>
      <c r="U37" s="58">
        <v>-11.856708797491599</v>
      </c>
    </row>
    <row r="38" spans="1:21" ht="12" thickBot="1">
      <c r="A38" s="75"/>
      <c r="B38" s="70" t="s">
        <v>35</v>
      </c>
      <c r="C38" s="71"/>
      <c r="D38" s="56">
        <v>77042.63</v>
      </c>
      <c r="E38" s="59"/>
      <c r="F38" s="59"/>
      <c r="G38" s="56">
        <v>143392.4</v>
      </c>
      <c r="H38" s="57">
        <v>-46.271469059727004</v>
      </c>
      <c r="I38" s="56">
        <v>-3249.32</v>
      </c>
      <c r="J38" s="57">
        <v>-4.2175611087004699</v>
      </c>
      <c r="K38" s="56">
        <v>-21887.17</v>
      </c>
      <c r="L38" s="57">
        <v>-15.2638284874233</v>
      </c>
      <c r="M38" s="57">
        <v>-0.85154225055135002</v>
      </c>
      <c r="N38" s="56">
        <v>11481405.48</v>
      </c>
      <c r="O38" s="56">
        <v>119715324.3</v>
      </c>
      <c r="P38" s="56">
        <v>44</v>
      </c>
      <c r="Q38" s="56">
        <v>49</v>
      </c>
      <c r="R38" s="57">
        <v>-10.2040816326531</v>
      </c>
      <c r="S38" s="56">
        <v>1750.9688636363601</v>
      </c>
      <c r="T38" s="56">
        <v>1793.87857142857</v>
      </c>
      <c r="U38" s="58">
        <v>-2.4506265464420598</v>
      </c>
    </row>
    <row r="39" spans="1:21" ht="12" thickBot="1">
      <c r="A39" s="75"/>
      <c r="B39" s="70" t="s">
        <v>36</v>
      </c>
      <c r="C39" s="71"/>
      <c r="D39" s="56">
        <v>6390.73</v>
      </c>
      <c r="E39" s="59"/>
      <c r="F39" s="59"/>
      <c r="G39" s="56">
        <v>13877.78</v>
      </c>
      <c r="H39" s="57">
        <v>-53.949911297051798</v>
      </c>
      <c r="I39" s="56">
        <v>728.99</v>
      </c>
      <c r="J39" s="57">
        <v>11.406991063618699</v>
      </c>
      <c r="K39" s="56">
        <v>1521.37</v>
      </c>
      <c r="L39" s="57">
        <v>10.9626323518603</v>
      </c>
      <c r="M39" s="57">
        <v>-0.52083319639535397</v>
      </c>
      <c r="N39" s="56">
        <v>8019935.4800000004</v>
      </c>
      <c r="O39" s="56">
        <v>106319865.41</v>
      </c>
      <c r="P39" s="56">
        <v>10</v>
      </c>
      <c r="Q39" s="56">
        <v>6</v>
      </c>
      <c r="R39" s="57">
        <v>66.6666666666667</v>
      </c>
      <c r="S39" s="56">
        <v>639.07299999999998</v>
      </c>
      <c r="T39" s="56">
        <v>1001.48166666667</v>
      </c>
      <c r="U39" s="58">
        <v>-56.708492874314302</v>
      </c>
    </row>
    <row r="40" spans="1:21" ht="12" thickBot="1">
      <c r="A40" s="75"/>
      <c r="B40" s="70" t="s">
        <v>37</v>
      </c>
      <c r="C40" s="71"/>
      <c r="D40" s="56">
        <v>48371.8</v>
      </c>
      <c r="E40" s="59"/>
      <c r="F40" s="59"/>
      <c r="G40" s="56">
        <v>41698.49</v>
      </c>
      <c r="H40" s="57">
        <v>16.0037209980505</v>
      </c>
      <c r="I40" s="56">
        <v>-7962.25</v>
      </c>
      <c r="J40" s="57">
        <v>-16.4605203858446</v>
      </c>
      <c r="K40" s="56">
        <v>-5965.68</v>
      </c>
      <c r="L40" s="57">
        <v>-14.306705110904501</v>
      </c>
      <c r="M40" s="57">
        <v>0.33467601346367898</v>
      </c>
      <c r="N40" s="56">
        <v>8554710.9800000004</v>
      </c>
      <c r="O40" s="56">
        <v>87334620.079999998</v>
      </c>
      <c r="P40" s="56">
        <v>26</v>
      </c>
      <c r="Q40" s="56">
        <v>42</v>
      </c>
      <c r="R40" s="57">
        <v>-38.095238095238102</v>
      </c>
      <c r="S40" s="56">
        <v>1860.45384615385</v>
      </c>
      <c r="T40" s="56">
        <v>1468.03428571429</v>
      </c>
      <c r="U40" s="58">
        <v>21.092679146586601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0.36</v>
      </c>
      <c r="H41" s="59"/>
      <c r="I41" s="59"/>
      <c r="J41" s="59"/>
      <c r="K41" s="56">
        <v>0.36</v>
      </c>
      <c r="L41" s="57">
        <v>100</v>
      </c>
      <c r="M41" s="59"/>
      <c r="N41" s="56">
        <v>2.35</v>
      </c>
      <c r="O41" s="56">
        <v>1380.23</v>
      </c>
      <c r="P41" s="59"/>
      <c r="Q41" s="59"/>
      <c r="R41" s="59"/>
      <c r="S41" s="59"/>
      <c r="T41" s="59"/>
      <c r="U41" s="60"/>
    </row>
    <row r="42" spans="1:21" ht="12" thickBot="1">
      <c r="A42" s="75"/>
      <c r="B42" s="70" t="s">
        <v>32</v>
      </c>
      <c r="C42" s="71"/>
      <c r="D42" s="56">
        <v>25152.136500000001</v>
      </c>
      <c r="E42" s="59"/>
      <c r="F42" s="59"/>
      <c r="G42" s="56">
        <v>69079.486799999999</v>
      </c>
      <c r="H42" s="57">
        <v>-63.589572440193599</v>
      </c>
      <c r="I42" s="56">
        <v>1819.6581000000001</v>
      </c>
      <c r="J42" s="57">
        <v>7.2346064915797497</v>
      </c>
      <c r="K42" s="56">
        <v>4081.1792</v>
      </c>
      <c r="L42" s="57">
        <v>5.9079466120179696</v>
      </c>
      <c r="M42" s="57">
        <v>-0.55413423159659303</v>
      </c>
      <c r="N42" s="56">
        <v>763531.62360000005</v>
      </c>
      <c r="O42" s="56">
        <v>19977977.675999999</v>
      </c>
      <c r="P42" s="56">
        <v>54</v>
      </c>
      <c r="Q42" s="56">
        <v>59</v>
      </c>
      <c r="R42" s="57">
        <v>-8.4745762711864394</v>
      </c>
      <c r="S42" s="56">
        <v>465.78030555555603</v>
      </c>
      <c r="T42" s="56">
        <v>317.48515423728799</v>
      </c>
      <c r="U42" s="58">
        <v>31.8380037862248</v>
      </c>
    </row>
    <row r="43" spans="1:21" ht="12" thickBot="1">
      <c r="A43" s="75"/>
      <c r="B43" s="70" t="s">
        <v>33</v>
      </c>
      <c r="C43" s="71"/>
      <c r="D43" s="56">
        <v>261380.59160000001</v>
      </c>
      <c r="E43" s="59"/>
      <c r="F43" s="59"/>
      <c r="G43" s="56">
        <v>297398.31030000001</v>
      </c>
      <c r="H43" s="57">
        <v>-12.110935890545999</v>
      </c>
      <c r="I43" s="56">
        <v>15673.3593</v>
      </c>
      <c r="J43" s="57">
        <v>5.99637456019898</v>
      </c>
      <c r="K43" s="56">
        <v>13020.246300000001</v>
      </c>
      <c r="L43" s="57">
        <v>4.3780498574002804</v>
      </c>
      <c r="M43" s="57">
        <v>0.20376826512106799</v>
      </c>
      <c r="N43" s="56">
        <v>6753154.9526000004</v>
      </c>
      <c r="O43" s="56">
        <v>134978974.74219999</v>
      </c>
      <c r="P43" s="56">
        <v>1429</v>
      </c>
      <c r="Q43" s="56">
        <v>1446</v>
      </c>
      <c r="R43" s="57">
        <v>-1.17565698478561</v>
      </c>
      <c r="S43" s="56">
        <v>182.91154065780299</v>
      </c>
      <c r="T43" s="56">
        <v>178.116644744122</v>
      </c>
      <c r="U43" s="58">
        <v>2.6214288592382702</v>
      </c>
    </row>
    <row r="44" spans="1:21" ht="12" thickBot="1">
      <c r="A44" s="75"/>
      <c r="B44" s="70" t="s">
        <v>38</v>
      </c>
      <c r="C44" s="71"/>
      <c r="D44" s="56">
        <v>83401.67</v>
      </c>
      <c r="E44" s="59"/>
      <c r="F44" s="59"/>
      <c r="G44" s="56">
        <v>61188.06</v>
      </c>
      <c r="H44" s="57">
        <v>36.303831172290799</v>
      </c>
      <c r="I44" s="56">
        <v>-5442.88</v>
      </c>
      <c r="J44" s="57">
        <v>-6.52610433340244</v>
      </c>
      <c r="K44" s="56">
        <v>-3145.28</v>
      </c>
      <c r="L44" s="57">
        <v>-5.1403492772936401</v>
      </c>
      <c r="M44" s="57">
        <v>0.73049140299114901</v>
      </c>
      <c r="N44" s="56">
        <v>7247251.6600000001</v>
      </c>
      <c r="O44" s="56">
        <v>59644257.899999999</v>
      </c>
      <c r="P44" s="56">
        <v>54</v>
      </c>
      <c r="Q44" s="56">
        <v>49</v>
      </c>
      <c r="R44" s="57">
        <v>10.2040816326531</v>
      </c>
      <c r="S44" s="56">
        <v>1544.47537037037</v>
      </c>
      <c r="T44" s="56">
        <v>939.82714285714303</v>
      </c>
      <c r="U44" s="58">
        <v>39.149101313815798</v>
      </c>
    </row>
    <row r="45" spans="1:21" ht="12" thickBot="1">
      <c r="A45" s="75"/>
      <c r="B45" s="70" t="s">
        <v>39</v>
      </c>
      <c r="C45" s="71"/>
      <c r="D45" s="56">
        <v>43044.5</v>
      </c>
      <c r="E45" s="59"/>
      <c r="F45" s="59"/>
      <c r="G45" s="56">
        <v>44654.77</v>
      </c>
      <c r="H45" s="57">
        <v>-3.6060425347616798</v>
      </c>
      <c r="I45" s="56">
        <v>5898.99</v>
      </c>
      <c r="J45" s="57">
        <v>13.7043989359849</v>
      </c>
      <c r="K45" s="56">
        <v>6230.68</v>
      </c>
      <c r="L45" s="57">
        <v>13.9529998698907</v>
      </c>
      <c r="M45" s="57">
        <v>-5.3234959908068001E-2</v>
      </c>
      <c r="N45" s="56">
        <v>3161065.71</v>
      </c>
      <c r="O45" s="56">
        <v>26418615.640000001</v>
      </c>
      <c r="P45" s="56">
        <v>40</v>
      </c>
      <c r="Q45" s="56">
        <v>30</v>
      </c>
      <c r="R45" s="57">
        <v>33.3333333333333</v>
      </c>
      <c r="S45" s="56">
        <v>1076.1125</v>
      </c>
      <c r="T45" s="56">
        <v>1367.9773333333301</v>
      </c>
      <c r="U45" s="58">
        <v>-27.122148784010299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11902.7168</v>
      </c>
      <c r="E47" s="62"/>
      <c r="F47" s="62"/>
      <c r="G47" s="61">
        <v>9138.9685000000009</v>
      </c>
      <c r="H47" s="63">
        <v>30.241359295636101</v>
      </c>
      <c r="I47" s="61">
        <v>1302.7295999999999</v>
      </c>
      <c r="J47" s="63">
        <v>10.944808835576101</v>
      </c>
      <c r="K47" s="61">
        <v>884.83150000000001</v>
      </c>
      <c r="L47" s="63">
        <v>9.6819624665518909</v>
      </c>
      <c r="M47" s="63">
        <v>0.47229116504102803</v>
      </c>
      <c r="N47" s="61">
        <v>187864.34349999999</v>
      </c>
      <c r="O47" s="61">
        <v>7153320.5562000005</v>
      </c>
      <c r="P47" s="61">
        <v>19</v>
      </c>
      <c r="Q47" s="61">
        <v>20</v>
      </c>
      <c r="R47" s="63">
        <v>-5</v>
      </c>
      <c r="S47" s="61">
        <v>626.45877894736805</v>
      </c>
      <c r="T47" s="61">
        <v>375.09435000000002</v>
      </c>
      <c r="U47" s="64">
        <v>40.1246558264749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58400.762000000002</v>
      </c>
      <c r="D2" s="37">
        <v>537730.59849401703</v>
      </c>
      <c r="E2" s="37">
        <v>403499.75737179501</v>
      </c>
      <c r="F2" s="37">
        <v>134230.84112222199</v>
      </c>
      <c r="G2" s="37">
        <v>403499.75737179501</v>
      </c>
      <c r="H2" s="37">
        <v>0.24962470333314299</v>
      </c>
    </row>
    <row r="3" spans="1:8">
      <c r="A3" s="37">
        <v>2</v>
      </c>
      <c r="B3" s="37">
        <v>13</v>
      </c>
      <c r="C3" s="37">
        <v>6298</v>
      </c>
      <c r="D3" s="37">
        <v>57079.301148717903</v>
      </c>
      <c r="E3" s="37">
        <v>44062.448350427403</v>
      </c>
      <c r="F3" s="37">
        <v>13016.8527982906</v>
      </c>
      <c r="G3" s="37">
        <v>44062.448350427403</v>
      </c>
      <c r="H3" s="37">
        <v>0.22804856640370699</v>
      </c>
    </row>
    <row r="4" spans="1:8">
      <c r="A4" s="37">
        <v>3</v>
      </c>
      <c r="B4" s="37">
        <v>14</v>
      </c>
      <c r="C4" s="37">
        <v>94595</v>
      </c>
      <c r="D4" s="37">
        <v>80998.108010445503</v>
      </c>
      <c r="E4" s="37">
        <v>54398.518516870601</v>
      </c>
      <c r="F4" s="37">
        <v>26599.589493574898</v>
      </c>
      <c r="G4" s="37">
        <v>54398.518516870601</v>
      </c>
      <c r="H4" s="37">
        <v>0.32839766442624402</v>
      </c>
    </row>
    <row r="5" spans="1:8">
      <c r="A5" s="37">
        <v>4</v>
      </c>
      <c r="B5" s="37">
        <v>15</v>
      </c>
      <c r="C5" s="37">
        <v>2532</v>
      </c>
      <c r="D5" s="37">
        <v>40839.047099939497</v>
      </c>
      <c r="E5" s="37">
        <v>31096.2459647379</v>
      </c>
      <c r="F5" s="37">
        <v>9742.8011352015692</v>
      </c>
      <c r="G5" s="37">
        <v>31096.2459647379</v>
      </c>
      <c r="H5" s="37">
        <v>0.238565829201632</v>
      </c>
    </row>
    <row r="6" spans="1:8">
      <c r="A6" s="37">
        <v>5</v>
      </c>
      <c r="B6" s="37">
        <v>16</v>
      </c>
      <c r="C6" s="37">
        <v>3328</v>
      </c>
      <c r="D6" s="37">
        <v>206585.26092222199</v>
      </c>
      <c r="E6" s="37">
        <v>169883.084135043</v>
      </c>
      <c r="F6" s="37">
        <v>36660.279351282101</v>
      </c>
      <c r="G6" s="37">
        <v>169883.084135043</v>
      </c>
      <c r="H6" s="37">
        <v>0.177494346622806</v>
      </c>
    </row>
    <row r="7" spans="1:8">
      <c r="A7" s="37">
        <v>6</v>
      </c>
      <c r="B7" s="37">
        <v>17</v>
      </c>
      <c r="C7" s="37">
        <v>15628</v>
      </c>
      <c r="D7" s="37">
        <v>246575.55788034201</v>
      </c>
      <c r="E7" s="37">
        <v>172486.497972649</v>
      </c>
      <c r="F7" s="37">
        <v>74079.6752923077</v>
      </c>
      <c r="G7" s="37">
        <v>172486.497972649</v>
      </c>
      <c r="H7" s="37">
        <v>0.300445411109587</v>
      </c>
    </row>
    <row r="8" spans="1:8">
      <c r="A8" s="37">
        <v>7</v>
      </c>
      <c r="B8" s="37">
        <v>18</v>
      </c>
      <c r="C8" s="37">
        <v>79771</v>
      </c>
      <c r="D8" s="37">
        <v>122064.180248718</v>
      </c>
      <c r="E8" s="37">
        <v>99316.0466017094</v>
      </c>
      <c r="F8" s="37">
        <v>22722.492621367499</v>
      </c>
      <c r="G8" s="37">
        <v>99316.0466017094</v>
      </c>
      <c r="H8" s="37">
        <v>0.186191122624244</v>
      </c>
    </row>
    <row r="9" spans="1:8">
      <c r="A9" s="37">
        <v>8</v>
      </c>
      <c r="B9" s="37">
        <v>19</v>
      </c>
      <c r="C9" s="37">
        <v>22488</v>
      </c>
      <c r="D9" s="37">
        <v>116794.118696581</v>
      </c>
      <c r="E9" s="37">
        <v>92313.331076068396</v>
      </c>
      <c r="F9" s="37">
        <v>24480.787620512801</v>
      </c>
      <c r="G9" s="37">
        <v>92313.331076068396</v>
      </c>
      <c r="H9" s="37">
        <v>0.20960633886121699</v>
      </c>
    </row>
    <row r="10" spans="1:8">
      <c r="A10" s="37">
        <v>9</v>
      </c>
      <c r="B10" s="37">
        <v>21</v>
      </c>
      <c r="C10" s="37">
        <v>152877</v>
      </c>
      <c r="D10" s="37">
        <v>659335.45804188005</v>
      </c>
      <c r="E10" s="37">
        <v>675936.29936666705</v>
      </c>
      <c r="F10" s="37">
        <v>-16634.277222222201</v>
      </c>
      <c r="G10" s="37">
        <v>675936.29936666705</v>
      </c>
      <c r="H10" s="37">
        <v>-2.5230132266419601E-2</v>
      </c>
    </row>
    <row r="11" spans="1:8">
      <c r="A11" s="37">
        <v>10</v>
      </c>
      <c r="B11" s="37">
        <v>22</v>
      </c>
      <c r="C11" s="37">
        <v>45348</v>
      </c>
      <c r="D11" s="37">
        <v>719107.96274444403</v>
      </c>
      <c r="E11" s="37">
        <v>665090.61875640997</v>
      </c>
      <c r="F11" s="37">
        <v>54004.523475213697</v>
      </c>
      <c r="G11" s="37">
        <v>665090.61875640997</v>
      </c>
      <c r="H11" s="37">
        <v>7.5100665132596001E-2</v>
      </c>
    </row>
    <row r="12" spans="1:8">
      <c r="A12" s="37">
        <v>11</v>
      </c>
      <c r="B12" s="37">
        <v>23</v>
      </c>
      <c r="C12" s="37">
        <v>138807.166</v>
      </c>
      <c r="D12" s="37">
        <v>1315936.49740513</v>
      </c>
      <c r="E12" s="37">
        <v>1148372.8907623901</v>
      </c>
      <c r="F12" s="37">
        <v>167563.60664273499</v>
      </c>
      <c r="G12" s="37">
        <v>1148372.8907623901</v>
      </c>
      <c r="H12" s="37">
        <v>0.12733411298580899</v>
      </c>
    </row>
    <row r="13" spans="1:8">
      <c r="A13" s="37">
        <v>12</v>
      </c>
      <c r="B13" s="37">
        <v>24</v>
      </c>
      <c r="C13" s="37">
        <v>17723</v>
      </c>
      <c r="D13" s="37">
        <v>446879.51832222199</v>
      </c>
      <c r="E13" s="37">
        <v>400366.44304871798</v>
      </c>
      <c r="F13" s="37">
        <v>46513.075273504299</v>
      </c>
      <c r="G13" s="37">
        <v>400366.44304871798</v>
      </c>
      <c r="H13" s="37">
        <v>0.104084151021587</v>
      </c>
    </row>
    <row r="14" spans="1:8">
      <c r="A14" s="37">
        <v>13</v>
      </c>
      <c r="B14" s="37">
        <v>25</v>
      </c>
      <c r="C14" s="37">
        <v>87439</v>
      </c>
      <c r="D14" s="37">
        <v>999837.72829999996</v>
      </c>
      <c r="E14" s="37">
        <v>898537.24089999998</v>
      </c>
      <c r="F14" s="37">
        <v>101300.4874</v>
      </c>
      <c r="G14" s="37">
        <v>898537.24089999998</v>
      </c>
      <c r="H14" s="37">
        <v>0.101316928270189</v>
      </c>
    </row>
    <row r="15" spans="1:8">
      <c r="A15" s="37">
        <v>14</v>
      </c>
      <c r="B15" s="37">
        <v>26</v>
      </c>
      <c r="C15" s="37">
        <v>73600</v>
      </c>
      <c r="D15" s="37">
        <v>402600.55414910399</v>
      </c>
      <c r="E15" s="37">
        <v>362747.58523682802</v>
      </c>
      <c r="F15" s="37">
        <v>39852.968912275901</v>
      </c>
      <c r="G15" s="37">
        <v>362747.58523682802</v>
      </c>
      <c r="H15" s="37">
        <v>9.8988857570017894E-2</v>
      </c>
    </row>
    <row r="16" spans="1:8">
      <c r="A16" s="37">
        <v>15</v>
      </c>
      <c r="B16" s="37">
        <v>27</v>
      </c>
      <c r="C16" s="37">
        <v>126943.09699999999</v>
      </c>
      <c r="D16" s="37">
        <v>1039957.87821278</v>
      </c>
      <c r="E16" s="37">
        <v>967028.34997488104</v>
      </c>
      <c r="F16" s="37">
        <v>72929.528237894294</v>
      </c>
      <c r="G16" s="37">
        <v>967028.34997488104</v>
      </c>
      <c r="H16" s="37">
        <v>7.01273866622633E-2</v>
      </c>
    </row>
    <row r="17" spans="1:9">
      <c r="A17" s="37">
        <v>16</v>
      </c>
      <c r="B17" s="37">
        <v>29</v>
      </c>
      <c r="C17" s="37">
        <v>180280</v>
      </c>
      <c r="D17" s="37">
        <v>2351468.6560957301</v>
      </c>
      <c r="E17" s="37">
        <v>2159066.78600513</v>
      </c>
      <c r="F17" s="37">
        <v>165521.05812478601</v>
      </c>
      <c r="G17" s="37">
        <v>2159066.78600513</v>
      </c>
      <c r="H17" s="37">
        <v>7.1204475469818299E-2</v>
      </c>
    </row>
    <row r="18" spans="1:9">
      <c r="A18" s="37">
        <v>17</v>
      </c>
      <c r="B18" s="37">
        <v>31</v>
      </c>
      <c r="C18" s="37">
        <v>23080.737000000001</v>
      </c>
      <c r="D18" s="37">
        <v>271126.814633273</v>
      </c>
      <c r="E18" s="37">
        <v>231483.844458042</v>
      </c>
      <c r="F18" s="37">
        <v>39642.970175230999</v>
      </c>
      <c r="G18" s="37">
        <v>231483.844458042</v>
      </c>
      <c r="H18" s="37">
        <v>0.14621560109741299</v>
      </c>
    </row>
    <row r="19" spans="1:9">
      <c r="A19" s="37">
        <v>18</v>
      </c>
      <c r="B19" s="37">
        <v>32</v>
      </c>
      <c r="C19" s="37">
        <v>19198.679</v>
      </c>
      <c r="D19" s="37">
        <v>295399.16406016197</v>
      </c>
      <c r="E19" s="37">
        <v>273743.67272561899</v>
      </c>
      <c r="F19" s="37">
        <v>21655.491334542799</v>
      </c>
      <c r="G19" s="37">
        <v>273743.67272561899</v>
      </c>
      <c r="H19" s="37">
        <v>7.3309250564204106E-2</v>
      </c>
    </row>
    <row r="20" spans="1:9">
      <c r="A20" s="37">
        <v>19</v>
      </c>
      <c r="B20" s="37">
        <v>33</v>
      </c>
      <c r="C20" s="37">
        <v>26548.964</v>
      </c>
      <c r="D20" s="37">
        <v>501438.70265519997</v>
      </c>
      <c r="E20" s="37">
        <v>377215.25602851599</v>
      </c>
      <c r="F20" s="37">
        <v>124223.446626684</v>
      </c>
      <c r="G20" s="37">
        <v>377215.25602851599</v>
      </c>
      <c r="H20" s="37">
        <v>0.247734061947951</v>
      </c>
    </row>
    <row r="21" spans="1:9">
      <c r="A21" s="37">
        <v>20</v>
      </c>
      <c r="B21" s="37">
        <v>34</v>
      </c>
      <c r="C21" s="37">
        <v>34335.663999999997</v>
      </c>
      <c r="D21" s="37">
        <v>208328.56046911</v>
      </c>
      <c r="E21" s="37">
        <v>158676.32090375599</v>
      </c>
      <c r="F21" s="37">
        <v>49652.239565353302</v>
      </c>
      <c r="G21" s="37">
        <v>158676.32090375599</v>
      </c>
      <c r="H21" s="37">
        <v>0.23833621013627501</v>
      </c>
    </row>
    <row r="22" spans="1:9">
      <c r="A22" s="37">
        <v>21</v>
      </c>
      <c r="B22" s="37">
        <v>35</v>
      </c>
      <c r="C22" s="37">
        <v>34850.273999999998</v>
      </c>
      <c r="D22" s="37">
        <v>1002419.57675664</v>
      </c>
      <c r="E22" s="37">
        <v>949678.78320265503</v>
      </c>
      <c r="F22" s="37">
        <v>52740.793553982301</v>
      </c>
      <c r="G22" s="37">
        <v>949678.78320265503</v>
      </c>
      <c r="H22" s="37">
        <v>5.2613491173653E-2</v>
      </c>
    </row>
    <row r="23" spans="1:9">
      <c r="A23" s="37">
        <v>22</v>
      </c>
      <c r="B23" s="37">
        <v>36</v>
      </c>
      <c r="C23" s="37">
        <v>148135.92600000001</v>
      </c>
      <c r="D23" s="37">
        <v>730590.00987168099</v>
      </c>
      <c r="E23" s="37">
        <v>639597.63311662199</v>
      </c>
      <c r="F23" s="37">
        <v>90992.376755059595</v>
      </c>
      <c r="G23" s="37">
        <v>639597.63311662199</v>
      </c>
      <c r="H23" s="37">
        <v>0.124546428948626</v>
      </c>
    </row>
    <row r="24" spans="1:9">
      <c r="A24" s="37">
        <v>23</v>
      </c>
      <c r="B24" s="37">
        <v>37</v>
      </c>
      <c r="C24" s="37">
        <v>122324.82399999999</v>
      </c>
      <c r="D24" s="37">
        <v>953877.29624690302</v>
      </c>
      <c r="E24" s="37">
        <v>852638.01399756095</v>
      </c>
      <c r="F24" s="37">
        <v>101239.28224934101</v>
      </c>
      <c r="G24" s="37">
        <v>852638.01399756095</v>
      </c>
      <c r="H24" s="37">
        <v>0.106134491980965</v>
      </c>
    </row>
    <row r="25" spans="1:9">
      <c r="A25" s="37">
        <v>24</v>
      </c>
      <c r="B25" s="37">
        <v>38</v>
      </c>
      <c r="C25" s="37">
        <v>131168.97700000001</v>
      </c>
      <c r="D25" s="37">
        <v>704608.31776725699</v>
      </c>
      <c r="E25" s="37">
        <v>659045.39392566402</v>
      </c>
      <c r="F25" s="37">
        <v>45562.923841592899</v>
      </c>
      <c r="G25" s="37">
        <v>659045.39392566402</v>
      </c>
      <c r="H25" s="37">
        <v>6.4664186744163701E-2</v>
      </c>
    </row>
    <row r="26" spans="1:9">
      <c r="A26" s="37">
        <v>25</v>
      </c>
      <c r="B26" s="37">
        <v>39</v>
      </c>
      <c r="C26" s="37">
        <v>68790.479000000007</v>
      </c>
      <c r="D26" s="37">
        <v>117226.76884241001</v>
      </c>
      <c r="E26" s="37">
        <v>92448.117477493404</v>
      </c>
      <c r="F26" s="37">
        <v>24778.651364916401</v>
      </c>
      <c r="G26" s="37">
        <v>92448.117477493404</v>
      </c>
      <c r="H26" s="37">
        <v>0.21137366157576901</v>
      </c>
    </row>
    <row r="27" spans="1:9">
      <c r="A27" s="37">
        <v>26</v>
      </c>
      <c r="B27" s="37">
        <v>42</v>
      </c>
      <c r="C27" s="37">
        <v>10052.169</v>
      </c>
      <c r="D27" s="37">
        <v>205275.81159999999</v>
      </c>
      <c r="E27" s="37">
        <v>180465.44320000001</v>
      </c>
      <c r="F27" s="37">
        <v>24810.368399999999</v>
      </c>
      <c r="G27" s="37">
        <v>180465.44320000001</v>
      </c>
      <c r="H27" s="37">
        <v>0.120863574751542</v>
      </c>
    </row>
    <row r="28" spans="1:9">
      <c r="A28" s="37">
        <v>27</v>
      </c>
      <c r="B28" s="37">
        <v>75</v>
      </c>
      <c r="C28" s="37">
        <v>53</v>
      </c>
      <c r="D28" s="37">
        <v>25152.136752136801</v>
      </c>
      <c r="E28" s="37">
        <v>23332.4786324786</v>
      </c>
      <c r="F28" s="37">
        <v>1819.6581196581201</v>
      </c>
      <c r="G28" s="37">
        <v>23332.4786324786</v>
      </c>
      <c r="H28" s="37">
        <v>7.2346064972135402E-2</v>
      </c>
    </row>
    <row r="29" spans="1:9">
      <c r="A29" s="37">
        <v>28</v>
      </c>
      <c r="B29" s="37">
        <v>76</v>
      </c>
      <c r="C29" s="37">
        <v>1513</v>
      </c>
      <c r="D29" s="37">
        <v>261380.58470170901</v>
      </c>
      <c r="E29" s="37">
        <v>245707.23237179499</v>
      </c>
      <c r="F29" s="37">
        <v>15673.3523299145</v>
      </c>
      <c r="G29" s="37">
        <v>245707.23237179499</v>
      </c>
      <c r="H29" s="37">
        <v>5.9963720518114001E-2</v>
      </c>
    </row>
    <row r="30" spans="1:9">
      <c r="A30" s="37">
        <v>29</v>
      </c>
      <c r="B30" s="37">
        <v>99</v>
      </c>
      <c r="C30" s="37">
        <v>19</v>
      </c>
      <c r="D30" s="37">
        <v>11902.7168897965</v>
      </c>
      <c r="E30" s="37">
        <v>10599.9868239921</v>
      </c>
      <c r="F30" s="37">
        <v>1302.7300658044001</v>
      </c>
      <c r="G30" s="37">
        <v>10599.9868239921</v>
      </c>
      <c r="H30" s="37">
        <v>0.109448126664354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57</v>
      </c>
      <c r="D34" s="34">
        <v>80095.83</v>
      </c>
      <c r="E34" s="34">
        <v>74087.09</v>
      </c>
      <c r="F34" s="30"/>
      <c r="G34" s="30"/>
      <c r="H34" s="30"/>
    </row>
    <row r="35" spans="1:8">
      <c r="A35" s="30"/>
      <c r="B35" s="33">
        <v>71</v>
      </c>
      <c r="C35" s="34">
        <v>36</v>
      </c>
      <c r="D35" s="34">
        <v>77042.63</v>
      </c>
      <c r="E35" s="34">
        <v>80291.95</v>
      </c>
      <c r="F35" s="30"/>
      <c r="G35" s="30"/>
      <c r="H35" s="30"/>
    </row>
    <row r="36" spans="1:8">
      <c r="A36" s="30"/>
      <c r="B36" s="33">
        <v>72</v>
      </c>
      <c r="C36" s="34">
        <v>2</v>
      </c>
      <c r="D36" s="34">
        <v>6390.73</v>
      </c>
      <c r="E36" s="34">
        <v>5661.74</v>
      </c>
      <c r="F36" s="30"/>
      <c r="G36" s="30"/>
      <c r="H36" s="30"/>
    </row>
    <row r="37" spans="1:8">
      <c r="A37" s="30"/>
      <c r="B37" s="33">
        <v>73</v>
      </c>
      <c r="C37" s="34">
        <v>26</v>
      </c>
      <c r="D37" s="34">
        <v>48371.8</v>
      </c>
      <c r="E37" s="34">
        <v>56334.05</v>
      </c>
      <c r="F37" s="30"/>
      <c r="G37" s="30"/>
      <c r="H37" s="30"/>
    </row>
    <row r="38" spans="1:8">
      <c r="A38" s="30"/>
      <c r="B38" s="33">
        <v>77</v>
      </c>
      <c r="C38" s="34">
        <v>48</v>
      </c>
      <c r="D38" s="34">
        <v>83401.67</v>
      </c>
      <c r="E38" s="34">
        <v>88844.55</v>
      </c>
      <c r="F38" s="30"/>
      <c r="G38" s="30"/>
      <c r="H38" s="30"/>
    </row>
    <row r="39" spans="1:8">
      <c r="A39" s="30"/>
      <c r="B39" s="33">
        <v>78</v>
      </c>
      <c r="C39" s="34">
        <v>36</v>
      </c>
      <c r="D39" s="34">
        <v>43044.5</v>
      </c>
      <c r="E39" s="34">
        <v>37145.51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2016-10-14T00:28:33Z</dcterms:modified>
</cp:coreProperties>
</file>