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<sst xmlns="http://schemas.openxmlformats.org/spreadsheetml/2006/main" count="121" uniqueCount="80">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</sst>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189130c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18912ee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631fdf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631fe1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189130c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631fe1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2" sqref="L1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21756118.041999999</v>
      </c>
      <c r="F3" s="25">
        <f>RA!I7</f>
        <v>1956305.7311</v>
      </c>
      <c r="G3" s="16">
        <f>SUM(G4:G42)</f>
        <v>19799812.310899999</v>
      </c>
      <c r="H3" s="27">
        <f>RA!J7</f>
        <v>8.9919797609268706</v>
      </c>
      <c r="I3" s="20">
        <f>SUM(I4:I42)</f>
        <v>21756130.980100367</v>
      </c>
      <c r="J3" s="21">
        <f>SUM(J4:J42)</f>
        <v>19799898.098134037</v>
      </c>
      <c r="K3" s="22">
        <f>E3-I3</f>
        <v>-12.9381003677845</v>
      </c>
      <c r="L3" s="22">
        <f>G3-J3</f>
        <v>-85.787234038114548</v>
      </c>
    </row>
    <row r="4" spans="1:13">
      <c r="A4" s="69">
        <f>RA!A8</f>
        <v>42658</v>
      </c>
      <c r="B4" s="12">
        <v>12</v>
      </c>
      <c r="C4" s="67" t="s">
        <v>6</v>
      </c>
      <c r="D4" s="67"/>
      <c r="E4" s="15">
        <f>VLOOKUP(C4,RA!B8:D35,3,0)</f>
        <v>715583.31310000003</v>
      </c>
      <c r="F4" s="25">
        <f>VLOOKUP(C4,RA!B8:I38,8,0)</f>
        <v>181902.14869999999</v>
      </c>
      <c r="G4" s="16">
        <f t="shared" ref="G4:G42" si="0">E4-F4</f>
        <v>533681.16440000001</v>
      </c>
      <c r="H4" s="27">
        <f>RA!J8</f>
        <v>25.4201216504024</v>
      </c>
      <c r="I4" s="20">
        <f>VLOOKUP(B4,RMS!B:D,3,FALSE)</f>
        <v>715584.12399829098</v>
      </c>
      <c r="J4" s="21">
        <f>VLOOKUP(B4,RMS!B:E,4,FALSE)</f>
        <v>533681.18672307697</v>
      </c>
      <c r="K4" s="22">
        <f t="shared" ref="K4:K42" si="1">E4-I4</f>
        <v>-0.81089829094707966</v>
      </c>
      <c r="L4" s="22">
        <f t="shared" ref="L4:L42" si="2">G4-J4</f>
        <v>-2.232307696249336E-2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128460.21060000001</v>
      </c>
      <c r="F5" s="25">
        <f>VLOOKUP(C5,RA!B9:I39,8,0)</f>
        <v>28862.750800000002</v>
      </c>
      <c r="G5" s="16">
        <f t="shared" si="0"/>
        <v>99597.459800000011</v>
      </c>
      <c r="H5" s="27">
        <f>RA!J9</f>
        <v>22.468241851068601</v>
      </c>
      <c r="I5" s="20">
        <f>VLOOKUP(B5,RMS!B:D,3,FALSE)</f>
        <v>128460.271709402</v>
      </c>
      <c r="J5" s="21">
        <f>VLOOKUP(B5,RMS!B:E,4,FALSE)</f>
        <v>99597.484846153806</v>
      </c>
      <c r="K5" s="22">
        <f t="shared" si="1"/>
        <v>-6.1109401998692192E-2</v>
      </c>
      <c r="L5" s="22">
        <f t="shared" si="2"/>
        <v>-2.5046153794392012E-2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167445.04870000001</v>
      </c>
      <c r="F6" s="25">
        <f>VLOOKUP(C6,RA!B10:I40,8,0)</f>
        <v>50568.485699999997</v>
      </c>
      <c r="G6" s="16">
        <f t="shared" si="0"/>
        <v>116876.56300000002</v>
      </c>
      <c r="H6" s="27">
        <f>RA!J10</f>
        <v>30.200048369659601</v>
      </c>
      <c r="I6" s="20">
        <f>VLOOKUP(B6,RMS!B:D,3,FALSE)</f>
        <v>167447.704178224</v>
      </c>
      <c r="J6" s="21">
        <f>VLOOKUP(B6,RMS!B:E,4,FALSE)</f>
        <v>116876.564301031</v>
      </c>
      <c r="K6" s="22">
        <f>E6-I6</f>
        <v>-2.6554782239836641</v>
      </c>
      <c r="L6" s="22">
        <f t="shared" si="2"/>
        <v>-1.3010309776291251E-3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50102.188800000004</v>
      </c>
      <c r="F7" s="25">
        <f>VLOOKUP(C7,RA!B11:I41,8,0)</f>
        <v>11696.6973</v>
      </c>
      <c r="G7" s="16">
        <f t="shared" si="0"/>
        <v>38405.491500000004</v>
      </c>
      <c r="H7" s="27">
        <f>RA!J11</f>
        <v>23.345681256943401</v>
      </c>
      <c r="I7" s="20">
        <f>VLOOKUP(B7,RMS!B:D,3,FALSE)</f>
        <v>50102.2321569548</v>
      </c>
      <c r="J7" s="21">
        <f>VLOOKUP(B7,RMS!B:E,4,FALSE)</f>
        <v>38405.491311375801</v>
      </c>
      <c r="K7" s="22">
        <f t="shared" si="1"/>
        <v>-4.3356954796763603E-2</v>
      </c>
      <c r="L7" s="22">
        <f t="shared" si="2"/>
        <v>1.8862420256482437E-4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218666.38459999999</v>
      </c>
      <c r="F8" s="25">
        <f>VLOOKUP(C8,RA!B12:I42,8,0)</f>
        <v>38739.366999999998</v>
      </c>
      <c r="G8" s="16">
        <f t="shared" si="0"/>
        <v>179927.01759999999</v>
      </c>
      <c r="H8" s="27">
        <f>RA!J12</f>
        <v>17.716196785740401</v>
      </c>
      <c r="I8" s="20">
        <f>VLOOKUP(B8,RMS!B:D,3,FALSE)</f>
        <v>218666.37098205101</v>
      </c>
      <c r="J8" s="21">
        <f>VLOOKUP(B8,RMS!B:E,4,FALSE)</f>
        <v>179927.016718803</v>
      </c>
      <c r="K8" s="22">
        <f t="shared" si="1"/>
        <v>1.3617948978208005E-2</v>
      </c>
      <c r="L8" s="22">
        <f t="shared" si="2"/>
        <v>8.8119698921218514E-4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300767.40010000003</v>
      </c>
      <c r="F9" s="25">
        <f>VLOOKUP(C9,RA!B13:I43,8,0)</f>
        <v>81792.486799999999</v>
      </c>
      <c r="G9" s="16">
        <f t="shared" si="0"/>
        <v>218974.91330000001</v>
      </c>
      <c r="H9" s="27">
        <f>RA!J13</f>
        <v>27.194598474703501</v>
      </c>
      <c r="I9" s="20">
        <f>VLOOKUP(B9,RMS!B:D,3,FALSE)</f>
        <v>300767.69486666698</v>
      </c>
      <c r="J9" s="21">
        <f>VLOOKUP(B9,RMS!B:E,4,FALSE)</f>
        <v>218966.407301709</v>
      </c>
      <c r="K9" s="22">
        <f t="shared" si="1"/>
        <v>-0.29476666694972664</v>
      </c>
      <c r="L9" s="22">
        <f t="shared" si="2"/>
        <v>8.505998291017022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141300.726</v>
      </c>
      <c r="F10" s="25">
        <f>VLOOKUP(C10,RA!B14:I43,8,0)</f>
        <v>22549.541499999999</v>
      </c>
      <c r="G10" s="16">
        <f t="shared" si="0"/>
        <v>118751.1845</v>
      </c>
      <c r="H10" s="27">
        <f>RA!J14</f>
        <v>15.9585461011715</v>
      </c>
      <c r="I10" s="20">
        <f>VLOOKUP(B10,RMS!B:D,3,FALSE)</f>
        <v>141300.73595897399</v>
      </c>
      <c r="J10" s="21">
        <f>VLOOKUP(B10,RMS!B:E,4,FALSE)</f>
        <v>118751.18918632501</v>
      </c>
      <c r="K10" s="22">
        <f t="shared" si="1"/>
        <v>-9.9589739984367043E-3</v>
      </c>
      <c r="L10" s="22">
        <f t="shared" si="2"/>
        <v>-4.6863250026945025E-3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140587.1942</v>
      </c>
      <c r="F11" s="25">
        <f>VLOOKUP(C11,RA!B15:I44,8,0)</f>
        <v>29800.275699999998</v>
      </c>
      <c r="G11" s="16">
        <f t="shared" si="0"/>
        <v>110786.9185</v>
      </c>
      <c r="H11" s="27">
        <f>RA!J15</f>
        <v>21.197005793860601</v>
      </c>
      <c r="I11" s="20">
        <f>VLOOKUP(B11,RMS!B:D,3,FALSE)</f>
        <v>140587.29556153799</v>
      </c>
      <c r="J11" s="21">
        <f>VLOOKUP(B11,RMS!B:E,4,FALSE)</f>
        <v>110786.916461538</v>
      </c>
      <c r="K11" s="22">
        <f t="shared" si="1"/>
        <v>-0.10136153799248859</v>
      </c>
      <c r="L11" s="22">
        <f t="shared" si="2"/>
        <v>2.0384620002005249E-3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1216752.5578999999</v>
      </c>
      <c r="F12" s="25">
        <f>VLOOKUP(C12,RA!B16:I45,8,0)</f>
        <v>-48636.758300000001</v>
      </c>
      <c r="G12" s="16">
        <f t="shared" si="0"/>
        <v>1265389.3162</v>
      </c>
      <c r="H12" s="27">
        <f>RA!J16</f>
        <v>-3.9972595894059602</v>
      </c>
      <c r="I12" s="20">
        <f>VLOOKUP(B12,RMS!B:D,3,FALSE)</f>
        <v>1216751.9271521401</v>
      </c>
      <c r="J12" s="21">
        <f>VLOOKUP(B12,RMS!B:E,4,FALSE)</f>
        <v>1265483.6464666701</v>
      </c>
      <c r="K12" s="22">
        <f t="shared" si="1"/>
        <v>0.6307478598318994</v>
      </c>
      <c r="L12" s="22">
        <f t="shared" si="2"/>
        <v>-94.330266670091078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698718.40910000005</v>
      </c>
      <c r="F13" s="25">
        <f>VLOOKUP(C13,RA!B17:I46,8,0)</f>
        <v>85903.217999999993</v>
      </c>
      <c r="G13" s="16">
        <f t="shared" si="0"/>
        <v>612815.19110000005</v>
      </c>
      <c r="H13" s="27">
        <f>RA!J17</f>
        <v>12.2943974112045</v>
      </c>
      <c r="I13" s="20">
        <f>VLOOKUP(B13,RMS!B:D,3,FALSE)</f>
        <v>698718.44838119601</v>
      </c>
      <c r="J13" s="21">
        <f>VLOOKUP(B13,RMS!B:E,4,FALSE)</f>
        <v>612815.19310940197</v>
      </c>
      <c r="K13" s="22">
        <f t="shared" si="1"/>
        <v>-3.9281195960938931E-2</v>
      </c>
      <c r="L13" s="22">
        <f t="shared" si="2"/>
        <v>-2.0094019128009677E-3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2152560.6400000001</v>
      </c>
      <c r="F14" s="25">
        <f>VLOOKUP(C14,RA!B18:I47,8,0)</f>
        <v>253724.90150000001</v>
      </c>
      <c r="G14" s="16">
        <f t="shared" si="0"/>
        <v>1898835.7385000002</v>
      </c>
      <c r="H14" s="27">
        <f>RA!J18</f>
        <v>11.787119804439101</v>
      </c>
      <c r="I14" s="20">
        <f>VLOOKUP(B14,RMS!B:D,3,FALSE)</f>
        <v>2152561.3581589698</v>
      </c>
      <c r="J14" s="21">
        <f>VLOOKUP(B14,RMS!B:E,4,FALSE)</f>
        <v>1898835.70718462</v>
      </c>
      <c r="K14" s="22">
        <f t="shared" si="1"/>
        <v>-0.71815896965563297</v>
      </c>
      <c r="L14" s="22">
        <f t="shared" si="2"/>
        <v>3.1315380241721869E-2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701090.88569999998</v>
      </c>
      <c r="F15" s="25">
        <f>VLOOKUP(C15,RA!B19:I48,8,0)</f>
        <v>56308.760999999999</v>
      </c>
      <c r="G15" s="16">
        <f t="shared" si="0"/>
        <v>644782.12470000004</v>
      </c>
      <c r="H15" s="27">
        <f>RA!J19</f>
        <v>8.0315922155768504</v>
      </c>
      <c r="I15" s="20">
        <f>VLOOKUP(B15,RMS!B:D,3,FALSE)</f>
        <v>701090.93497606798</v>
      </c>
      <c r="J15" s="21">
        <f>VLOOKUP(B15,RMS!B:E,4,FALSE)</f>
        <v>644782.12355726503</v>
      </c>
      <c r="K15" s="22">
        <f t="shared" si="1"/>
        <v>-4.9276067991741002E-2</v>
      </c>
      <c r="L15" s="22">
        <f t="shared" si="2"/>
        <v>1.1427350109443069E-3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1355310.2128000001</v>
      </c>
      <c r="F16" s="25">
        <f>VLOOKUP(C16,RA!B20:I49,8,0)</f>
        <v>117796.19809999999</v>
      </c>
      <c r="G16" s="16">
        <f t="shared" si="0"/>
        <v>1237514.0147000002</v>
      </c>
      <c r="H16" s="27">
        <f>RA!J20</f>
        <v>8.6914565379566699</v>
      </c>
      <c r="I16" s="20">
        <f>VLOOKUP(B16,RMS!B:D,3,FALSE)</f>
        <v>1355310.3620307699</v>
      </c>
      <c r="J16" s="21">
        <f>VLOOKUP(B16,RMS!B:E,4,FALSE)</f>
        <v>1237514.0146999999</v>
      </c>
      <c r="K16" s="22">
        <f t="shared" si="1"/>
        <v>-0.1492307698354125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461302.93979999999</v>
      </c>
      <c r="F17" s="25">
        <f>VLOOKUP(C17,RA!B21:I50,8,0)</f>
        <v>51167.451800000003</v>
      </c>
      <c r="G17" s="16">
        <f t="shared" si="0"/>
        <v>410135.48800000001</v>
      </c>
      <c r="H17" s="27">
        <f>RA!J21</f>
        <v>11.091941408867701</v>
      </c>
      <c r="I17" s="20">
        <f>VLOOKUP(B17,RMS!B:D,3,FALSE)</f>
        <v>461302.19081636</v>
      </c>
      <c r="J17" s="21">
        <f>VLOOKUP(B17,RMS!B:E,4,FALSE)</f>
        <v>410135.48794302199</v>
      </c>
      <c r="K17" s="22">
        <f t="shared" si="1"/>
        <v>0.74898363999091089</v>
      </c>
      <c r="L17" s="22">
        <f t="shared" si="2"/>
        <v>5.6978024076670408E-5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1593006.5734999999</v>
      </c>
      <c r="F18" s="25">
        <f>VLOOKUP(C18,RA!B22:I51,8,0)</f>
        <v>93787.725300000006</v>
      </c>
      <c r="G18" s="16">
        <f t="shared" si="0"/>
        <v>1499218.8481999999</v>
      </c>
      <c r="H18" s="27">
        <f>RA!J22</f>
        <v>5.8874663080604099</v>
      </c>
      <c r="I18" s="20">
        <f>VLOOKUP(B18,RMS!B:D,3,FALSE)</f>
        <v>1593008.5037339299</v>
      </c>
      <c r="J18" s="21">
        <f>VLOOKUP(B18,RMS!B:E,4,FALSE)</f>
        <v>1499218.8490397099</v>
      </c>
      <c r="K18" s="22">
        <f t="shared" si="1"/>
        <v>-1.9302339300047606</v>
      </c>
      <c r="L18" s="22">
        <f t="shared" si="2"/>
        <v>-8.3971000276505947E-4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3652581.1140000001</v>
      </c>
      <c r="F19" s="25">
        <f>VLOOKUP(C19,RA!B23:I52,8,0)</f>
        <v>269036.51040000003</v>
      </c>
      <c r="G19" s="16">
        <f t="shared" si="0"/>
        <v>3383544.6036</v>
      </c>
      <c r="H19" s="27">
        <f>RA!J23</f>
        <v>7.3656546426527898</v>
      </c>
      <c r="I19" s="20">
        <f>VLOOKUP(B19,RMS!B:D,3,FALSE)</f>
        <v>3652583.6817179499</v>
      </c>
      <c r="J19" s="21">
        <f>VLOOKUP(B19,RMS!B:E,4,FALSE)</f>
        <v>3383544.6280299099</v>
      </c>
      <c r="K19" s="22">
        <f t="shared" si="1"/>
        <v>-2.567717949859798</v>
      </c>
      <c r="L19" s="22">
        <f t="shared" si="2"/>
        <v>-2.4429909884929657E-2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362507.30450000003</v>
      </c>
      <c r="F20" s="25">
        <f>VLOOKUP(C20,RA!B24:I53,8,0)</f>
        <v>54322.318700000003</v>
      </c>
      <c r="G20" s="16">
        <f t="shared" si="0"/>
        <v>308184.98580000002</v>
      </c>
      <c r="H20" s="27">
        <f>RA!J24</f>
        <v>14.985165271338699</v>
      </c>
      <c r="I20" s="20">
        <f>VLOOKUP(B20,RMS!B:D,3,FALSE)</f>
        <v>362507.384163376</v>
      </c>
      <c r="J20" s="21">
        <f>VLOOKUP(B20,RMS!B:E,4,FALSE)</f>
        <v>308184.99857936602</v>
      </c>
      <c r="K20" s="22">
        <f t="shared" si="1"/>
        <v>-7.96633759746328E-2</v>
      </c>
      <c r="L20" s="22">
        <f t="shared" si="2"/>
        <v>-1.2779365992173553E-2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428867.80829999998</v>
      </c>
      <c r="F21" s="25">
        <f>VLOOKUP(C21,RA!B25:I54,8,0)</f>
        <v>28331.8596</v>
      </c>
      <c r="G21" s="16">
        <f t="shared" si="0"/>
        <v>400535.94869999995</v>
      </c>
      <c r="H21" s="27">
        <f>RA!J25</f>
        <v>6.6061987054485103</v>
      </c>
      <c r="I21" s="20">
        <f>VLOOKUP(B21,RMS!B:D,3,FALSE)</f>
        <v>428867.82272558799</v>
      </c>
      <c r="J21" s="21">
        <f>VLOOKUP(B21,RMS!B:E,4,FALSE)</f>
        <v>400535.95334092702</v>
      </c>
      <c r="K21" s="22">
        <f t="shared" si="1"/>
        <v>-1.4425588015001267E-2</v>
      </c>
      <c r="L21" s="22">
        <f t="shared" si="2"/>
        <v>-4.6409270726144314E-3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658885.67189999996</v>
      </c>
      <c r="F22" s="25">
        <f>VLOOKUP(C22,RA!B26:I55,8,0)</f>
        <v>154699.94649999999</v>
      </c>
      <c r="G22" s="16">
        <f t="shared" si="0"/>
        <v>504185.7254</v>
      </c>
      <c r="H22" s="27">
        <f>RA!J26</f>
        <v>23.479027257323501</v>
      </c>
      <c r="I22" s="20">
        <f>VLOOKUP(B22,RMS!B:D,3,FALSE)</f>
        <v>658885.65884087398</v>
      </c>
      <c r="J22" s="21">
        <f>VLOOKUP(B22,RMS!B:E,4,FALSE)</f>
        <v>504185.741532924</v>
      </c>
      <c r="K22" s="22">
        <f t="shared" si="1"/>
        <v>1.3059125980362296E-2</v>
      </c>
      <c r="L22" s="22">
        <f t="shared" si="2"/>
        <v>-1.6132924007251859E-2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287959.52870000002</v>
      </c>
      <c r="F23" s="25">
        <f>VLOOKUP(C23,RA!B27:I56,8,0)</f>
        <v>70198.255499999999</v>
      </c>
      <c r="G23" s="16">
        <f t="shared" si="0"/>
        <v>217761.27320000003</v>
      </c>
      <c r="H23" s="27">
        <f>RA!J27</f>
        <v>24.377819972449501</v>
      </c>
      <c r="I23" s="20">
        <f>VLOOKUP(B23,RMS!B:D,3,FALSE)</f>
        <v>287959.30327153002</v>
      </c>
      <c r="J23" s="21">
        <f>VLOOKUP(B23,RMS!B:E,4,FALSE)</f>
        <v>217761.245648474</v>
      </c>
      <c r="K23" s="22">
        <f t="shared" si="1"/>
        <v>0.22542847000295296</v>
      </c>
      <c r="L23" s="22">
        <f t="shared" si="2"/>
        <v>2.7551526029128581E-2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1322020.1517</v>
      </c>
      <c r="F24" s="25">
        <f>VLOOKUP(C24,RA!B28:I57,8,0)</f>
        <v>74353.3465</v>
      </c>
      <c r="G24" s="16">
        <f t="shared" si="0"/>
        <v>1247666.8052000001</v>
      </c>
      <c r="H24" s="27">
        <f>RA!J28</f>
        <v>5.6242218701725699</v>
      </c>
      <c r="I24" s="20">
        <f>VLOOKUP(B24,RMS!B:D,3,FALSE)</f>
        <v>1322023.8050168101</v>
      </c>
      <c r="J24" s="21">
        <f>VLOOKUP(B24,RMS!B:E,4,FALSE)</f>
        <v>1247666.79612212</v>
      </c>
      <c r="K24" s="22">
        <f t="shared" si="1"/>
        <v>-3.6533168100286275</v>
      </c>
      <c r="L24" s="22">
        <f t="shared" si="2"/>
        <v>9.0778800658881664E-3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801889.04229999997</v>
      </c>
      <c r="F25" s="25">
        <f>VLOOKUP(C25,RA!B29:I58,8,0)</f>
        <v>115166.8131</v>
      </c>
      <c r="G25" s="16">
        <f t="shared" si="0"/>
        <v>686722.22919999994</v>
      </c>
      <c r="H25" s="27">
        <f>RA!J29</f>
        <v>14.361938750238499</v>
      </c>
      <c r="I25" s="20">
        <f>VLOOKUP(B25,RMS!B:D,3,FALSE)</f>
        <v>801889.51994955703</v>
      </c>
      <c r="J25" s="21">
        <f>VLOOKUP(B25,RMS!B:E,4,FALSE)</f>
        <v>686722.17904256599</v>
      </c>
      <c r="K25" s="22">
        <f t="shared" si="1"/>
        <v>-0.47764955705497414</v>
      </c>
      <c r="L25" s="22">
        <f t="shared" si="2"/>
        <v>5.0157433957792819E-2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1290093.1534</v>
      </c>
      <c r="F26" s="25">
        <f>VLOOKUP(C26,RA!B30:I59,8,0)</f>
        <v>144793.7574</v>
      </c>
      <c r="G26" s="16">
        <f t="shared" si="0"/>
        <v>1145299.3959999999</v>
      </c>
      <c r="H26" s="27">
        <f>RA!J30</f>
        <v>11.223511807531199</v>
      </c>
      <c r="I26" s="20">
        <f>VLOOKUP(B26,RMS!B:D,3,FALSE)</f>
        <v>1290094.31224071</v>
      </c>
      <c r="J26" s="21">
        <f>VLOOKUP(B26,RMS!B:E,4,FALSE)</f>
        <v>1145299.37633743</v>
      </c>
      <c r="K26" s="22">
        <f t="shared" si="1"/>
        <v>-1.1588407100643963</v>
      </c>
      <c r="L26" s="22">
        <f t="shared" si="2"/>
        <v>1.9662569975480437E-2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903891.94759999996</v>
      </c>
      <c r="F27" s="25">
        <f>VLOOKUP(C27,RA!B31:I60,8,0)</f>
        <v>44097.232799999998</v>
      </c>
      <c r="G27" s="16">
        <f t="shared" si="0"/>
        <v>859794.71479999996</v>
      </c>
      <c r="H27" s="27">
        <f>RA!J31</f>
        <v>4.8785956017294199</v>
      </c>
      <c r="I27" s="20">
        <f>VLOOKUP(B27,RMS!B:D,3,FALSE)</f>
        <v>903891.84063805302</v>
      </c>
      <c r="J27" s="21">
        <f>VLOOKUP(B27,RMS!B:E,4,FALSE)</f>
        <v>859794.688809735</v>
      </c>
      <c r="K27" s="22">
        <f t="shared" si="1"/>
        <v>0.10696194693446159</v>
      </c>
      <c r="L27" s="22">
        <f t="shared" si="2"/>
        <v>2.599026495590806E-2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154536.98250000001</v>
      </c>
      <c r="F28" s="25">
        <f>VLOOKUP(C28,RA!B32:I61,8,0)</f>
        <v>30203.457399999999</v>
      </c>
      <c r="G28" s="16">
        <f t="shared" si="0"/>
        <v>124333.52510000001</v>
      </c>
      <c r="H28" s="27">
        <f>RA!J32</f>
        <v>19.5444850231885</v>
      </c>
      <c r="I28" s="20">
        <f>VLOOKUP(B28,RMS!B:D,3,FALSE)</f>
        <v>154536.85318830601</v>
      </c>
      <c r="J28" s="21">
        <f>VLOOKUP(B28,RMS!B:E,4,FALSE)</f>
        <v>124333.551003776</v>
      </c>
      <c r="K28" s="22">
        <f t="shared" si="1"/>
        <v>0.12931169400690123</v>
      </c>
      <c r="L28" s="22">
        <f t="shared" si="2"/>
        <v>-2.5903775982442312E-2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288004.25750000001</v>
      </c>
      <c r="F30" s="25">
        <f>VLOOKUP(C30,RA!B34:I64,8,0)</f>
        <v>34668.038800000002</v>
      </c>
      <c r="G30" s="16">
        <f t="shared" si="0"/>
        <v>253336.2187</v>
      </c>
      <c r="H30" s="27">
        <f>RA!J34</f>
        <v>0</v>
      </c>
      <c r="I30" s="20">
        <f>VLOOKUP(B30,RMS!B:D,3,FALSE)</f>
        <v>288004.2574</v>
      </c>
      <c r="J30" s="21">
        <f>VLOOKUP(B30,RMS!B:E,4,FALSE)</f>
        <v>253336.21340000001</v>
      </c>
      <c r="K30" s="22">
        <f t="shared" si="1"/>
        <v>1.0000000474974513E-4</v>
      </c>
      <c r="L30" s="22">
        <f t="shared" si="2"/>
        <v>5.2999999898020178E-3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12.037335524458401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178119.81</v>
      </c>
      <c r="F32" s="25">
        <f>VLOOKUP(C32,RA!B34:I65,8,0)</f>
        <v>7099.95</v>
      </c>
      <c r="G32" s="16">
        <f t="shared" si="0"/>
        <v>171019.86</v>
      </c>
      <c r="H32" s="27">
        <f>RA!J34</f>
        <v>0</v>
      </c>
      <c r="I32" s="20">
        <f>VLOOKUP(B32,RMS!B:D,3,FALSE)</f>
        <v>178119.81</v>
      </c>
      <c r="J32" s="21">
        <f>VLOOKUP(B32,RMS!B:E,4,FALSE)</f>
        <v>171019.86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227151.28</v>
      </c>
      <c r="F33" s="25">
        <f>VLOOKUP(C33,RA!B34:I65,8,0)</f>
        <v>-28037.56</v>
      </c>
      <c r="G33" s="16">
        <f t="shared" si="0"/>
        <v>255188.84</v>
      </c>
      <c r="H33" s="27">
        <f>RA!J34</f>
        <v>0</v>
      </c>
      <c r="I33" s="20">
        <f>VLOOKUP(B33,RMS!B:D,3,FALSE)</f>
        <v>227151.28</v>
      </c>
      <c r="J33" s="21">
        <f>VLOOKUP(B33,RMS!B:E,4,FALSE)</f>
        <v>255188.84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163349.54999999999</v>
      </c>
      <c r="F34" s="25">
        <f>VLOOKUP(C34,RA!B34:I66,8,0)</f>
        <v>-12600.9</v>
      </c>
      <c r="G34" s="16">
        <f t="shared" si="0"/>
        <v>175950.44999999998</v>
      </c>
      <c r="H34" s="27">
        <f>RA!J35</f>
        <v>12.037335524458401</v>
      </c>
      <c r="I34" s="20">
        <f>VLOOKUP(B34,RMS!B:D,3,FALSE)</f>
        <v>163349.54999999999</v>
      </c>
      <c r="J34" s="21">
        <f>VLOOKUP(B34,RMS!B:E,4,FALSE)</f>
        <v>175950.45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268822.58</v>
      </c>
      <c r="F35" s="25">
        <f>VLOOKUP(C35,RA!B34:I67,8,0)</f>
        <v>-73245.429999999993</v>
      </c>
      <c r="G35" s="16">
        <f t="shared" si="0"/>
        <v>342068.01</v>
      </c>
      <c r="H35" s="27">
        <f>RA!J34</f>
        <v>0</v>
      </c>
      <c r="I35" s="20">
        <f>VLOOKUP(B35,RMS!B:D,3,FALSE)</f>
        <v>268822.58</v>
      </c>
      <c r="J35" s="21">
        <f>VLOOKUP(B35,RMS!B:E,4,FALSE)</f>
        <v>342068.01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12.037335524458401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49368.375800000002</v>
      </c>
      <c r="F37" s="25">
        <f>VLOOKUP(C37,RA!B8:I68,8,0)</f>
        <v>3850.3613</v>
      </c>
      <c r="G37" s="16">
        <f t="shared" si="0"/>
        <v>45518.014500000005</v>
      </c>
      <c r="H37" s="27">
        <f>RA!J35</f>
        <v>12.037335524458401</v>
      </c>
      <c r="I37" s="20">
        <f>VLOOKUP(B37,RMS!B:D,3,FALSE)</f>
        <v>49368.376068376099</v>
      </c>
      <c r="J37" s="21">
        <f>VLOOKUP(B37,RMS!B:E,4,FALSE)</f>
        <v>45518.012820512798</v>
      </c>
      <c r="K37" s="22">
        <f t="shared" si="1"/>
        <v>-2.6837609766516834E-4</v>
      </c>
      <c r="L37" s="22">
        <f t="shared" si="2"/>
        <v>1.6794872062746435E-3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340718.43729999999</v>
      </c>
      <c r="F38" s="25">
        <f>VLOOKUP(C38,RA!B8:I69,8,0)</f>
        <v>18991.445599999999</v>
      </c>
      <c r="G38" s="16">
        <f t="shared" si="0"/>
        <v>321726.99170000001</v>
      </c>
      <c r="H38" s="27">
        <f>RA!J36</f>
        <v>0</v>
      </c>
      <c r="I38" s="20">
        <f>VLOOKUP(B38,RMS!B:D,3,FALSE)</f>
        <v>340718.428539316</v>
      </c>
      <c r="J38" s="21">
        <f>VLOOKUP(B38,RMS!B:E,4,FALSE)</f>
        <v>321726.98987692298</v>
      </c>
      <c r="K38" s="22">
        <f t="shared" si="1"/>
        <v>8.760683995205909E-3</v>
      </c>
      <c r="L38" s="22">
        <f t="shared" si="2"/>
        <v>1.8230770365335047E-3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229023.03</v>
      </c>
      <c r="F39" s="25">
        <f>VLOOKUP(C39,RA!B9:I70,8,0)</f>
        <v>-48418.68</v>
      </c>
      <c r="G39" s="16">
        <f t="shared" si="0"/>
        <v>277441.71000000002</v>
      </c>
      <c r="H39" s="27">
        <f>RA!J37</f>
        <v>3.98605298310166</v>
      </c>
      <c r="I39" s="20">
        <f>VLOOKUP(B39,RMS!B:D,3,FALSE)</f>
        <v>229023.03</v>
      </c>
      <c r="J39" s="21">
        <f>VLOOKUP(B39,RMS!B:E,4,FALSE)</f>
        <v>277441.71000000002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95419.72</v>
      </c>
      <c r="F40" s="25">
        <f>VLOOKUP(C40,RA!B10:I71,8,0)</f>
        <v>12227.5</v>
      </c>
      <c r="G40" s="16">
        <f t="shared" si="0"/>
        <v>83192.22</v>
      </c>
      <c r="H40" s="27">
        <f>RA!J38</f>
        <v>-12.343122169507501</v>
      </c>
      <c r="I40" s="20">
        <f>VLOOKUP(B40,RMS!B:D,3,FALSE)</f>
        <v>95419.72</v>
      </c>
      <c r="J40" s="21">
        <f>VLOOKUP(B40,RMS!B:E,4,FALSE)</f>
        <v>83192.22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-7.7140708376607101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11253.6116</v>
      </c>
      <c r="F42" s="25">
        <f>VLOOKUP(C42,RA!B8:I72,8,0)</f>
        <v>604.25660000000005</v>
      </c>
      <c r="G42" s="16">
        <f t="shared" si="0"/>
        <v>10649.355</v>
      </c>
      <c r="H42" s="27">
        <f>RA!J39</f>
        <v>-7.7140708376607101</v>
      </c>
      <c r="I42" s="20">
        <f>VLOOKUP(B42,RMS!B:D,3,FALSE)</f>
        <v>11253.6116783904</v>
      </c>
      <c r="J42" s="21">
        <f>VLOOKUP(B42,RMS!B:E,4,FALSE)</f>
        <v>10649.354738673301</v>
      </c>
      <c r="K42" s="22">
        <f t="shared" si="1"/>
        <v>-7.8390399721683934E-5</v>
      </c>
      <c r="L42" s="22">
        <f t="shared" si="2"/>
        <v>2.6132669881917536E-4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21756118.041999999</v>
      </c>
      <c r="E7" s="65"/>
      <c r="F7" s="65"/>
      <c r="G7" s="53">
        <v>15024521.2611</v>
      </c>
      <c r="H7" s="54">
        <v>44.804068388713297</v>
      </c>
      <c r="I7" s="53">
        <v>1956305.7311</v>
      </c>
      <c r="J7" s="54">
        <v>8.9919797609268706</v>
      </c>
      <c r="K7" s="53">
        <v>1320049.3051</v>
      </c>
      <c r="L7" s="54">
        <v>8.7859658365138102</v>
      </c>
      <c r="M7" s="54">
        <v>0.48199444031509098</v>
      </c>
      <c r="N7" s="53">
        <v>374175203.30860001</v>
      </c>
      <c r="O7" s="53">
        <v>6386547932.3866997</v>
      </c>
      <c r="P7" s="53">
        <v>1137123</v>
      </c>
      <c r="Q7" s="53">
        <v>926265</v>
      </c>
      <c r="R7" s="54">
        <v>22.7643277031951</v>
      </c>
      <c r="S7" s="53">
        <v>19.1325987091986</v>
      </c>
      <c r="T7" s="53">
        <v>17.815377255968901</v>
      </c>
      <c r="U7" s="55">
        <v>6.8846970202558797</v>
      </c>
    </row>
    <row r="8" spans="1:23" ht="12" thickBot="1">
      <c r="A8" s="74">
        <v>42658</v>
      </c>
      <c r="B8" s="70" t="s">
        <v>6</v>
      </c>
      <c r="C8" s="71"/>
      <c r="D8" s="56">
        <v>715583.31310000003</v>
      </c>
      <c r="E8" s="59"/>
      <c r="F8" s="59"/>
      <c r="G8" s="56">
        <v>507047.69699999999</v>
      </c>
      <c r="H8" s="57">
        <v>41.127416086064898</v>
      </c>
      <c r="I8" s="56">
        <v>181902.14869999999</v>
      </c>
      <c r="J8" s="57">
        <v>25.4201216504024</v>
      </c>
      <c r="K8" s="56">
        <v>118902.557</v>
      </c>
      <c r="L8" s="57">
        <v>23.4499747663778</v>
      </c>
      <c r="M8" s="57">
        <v>0.52984219422631895</v>
      </c>
      <c r="N8" s="56">
        <v>12270545.5153</v>
      </c>
      <c r="O8" s="56">
        <v>235918469.60879999</v>
      </c>
      <c r="P8" s="56">
        <v>28379</v>
      </c>
      <c r="Q8" s="56">
        <v>22800</v>
      </c>
      <c r="R8" s="57">
        <v>24.469298245613999</v>
      </c>
      <c r="S8" s="56">
        <v>25.2152406039677</v>
      </c>
      <c r="T8" s="56">
        <v>25.342279328947399</v>
      </c>
      <c r="U8" s="58">
        <v>-0.50381722298401699</v>
      </c>
    </row>
    <row r="9" spans="1:23" ht="12" thickBot="1">
      <c r="A9" s="75"/>
      <c r="B9" s="70" t="s">
        <v>7</v>
      </c>
      <c r="C9" s="71"/>
      <c r="D9" s="56">
        <v>128460.21060000001</v>
      </c>
      <c r="E9" s="59"/>
      <c r="F9" s="59"/>
      <c r="G9" s="56">
        <v>61796.631000000001</v>
      </c>
      <c r="H9" s="57">
        <v>107.875750702332</v>
      </c>
      <c r="I9" s="56">
        <v>28862.750800000002</v>
      </c>
      <c r="J9" s="57">
        <v>22.468241851068601</v>
      </c>
      <c r="K9" s="56">
        <v>13885.9431</v>
      </c>
      <c r="L9" s="57">
        <v>22.470388555648</v>
      </c>
      <c r="M9" s="57">
        <v>1.07855891329412</v>
      </c>
      <c r="N9" s="56">
        <v>1561459.4574</v>
      </c>
      <c r="O9" s="56">
        <v>33533427.671</v>
      </c>
      <c r="P9" s="56">
        <v>7398</v>
      </c>
      <c r="Q9" s="56">
        <v>4458</v>
      </c>
      <c r="R9" s="57">
        <v>65.948855989232797</v>
      </c>
      <c r="S9" s="56">
        <v>17.3641809407948</v>
      </c>
      <c r="T9" s="56">
        <v>38.996923216689098</v>
      </c>
      <c r="U9" s="58">
        <v>-124.582566546926</v>
      </c>
    </row>
    <row r="10" spans="1:23" ht="12" thickBot="1">
      <c r="A10" s="75"/>
      <c r="B10" s="70" t="s">
        <v>8</v>
      </c>
      <c r="C10" s="71"/>
      <c r="D10" s="56">
        <v>167445.04870000001</v>
      </c>
      <c r="E10" s="59"/>
      <c r="F10" s="59"/>
      <c r="G10" s="56">
        <v>89383.865999999995</v>
      </c>
      <c r="H10" s="57">
        <v>87.332520054569997</v>
      </c>
      <c r="I10" s="56">
        <v>50568.485699999997</v>
      </c>
      <c r="J10" s="57">
        <v>30.200048369659601</v>
      </c>
      <c r="K10" s="56">
        <v>25390.5962</v>
      </c>
      <c r="L10" s="57">
        <v>28.4062407862287</v>
      </c>
      <c r="M10" s="57">
        <v>0.99162261892849901</v>
      </c>
      <c r="N10" s="56">
        <v>2553925.5580000002</v>
      </c>
      <c r="O10" s="56">
        <v>54314342.408699997</v>
      </c>
      <c r="P10" s="56">
        <v>119901</v>
      </c>
      <c r="Q10" s="56">
        <v>94150</v>
      </c>
      <c r="R10" s="57">
        <v>27.3510355815189</v>
      </c>
      <c r="S10" s="56">
        <v>1.3965275410547</v>
      </c>
      <c r="T10" s="56">
        <v>1.1007400286776401</v>
      </c>
      <c r="U10" s="58">
        <v>21.180213327813998</v>
      </c>
    </row>
    <row r="11" spans="1:23" ht="12" thickBot="1">
      <c r="A11" s="75"/>
      <c r="B11" s="70" t="s">
        <v>9</v>
      </c>
      <c r="C11" s="71"/>
      <c r="D11" s="56">
        <v>50102.188800000004</v>
      </c>
      <c r="E11" s="59"/>
      <c r="F11" s="59"/>
      <c r="G11" s="56">
        <v>36553.642999999996</v>
      </c>
      <c r="H11" s="57">
        <v>37.064830446585098</v>
      </c>
      <c r="I11" s="56">
        <v>11696.6973</v>
      </c>
      <c r="J11" s="57">
        <v>23.345681256943401</v>
      </c>
      <c r="K11" s="56">
        <v>7703.8077000000003</v>
      </c>
      <c r="L11" s="57">
        <v>21.0753486321459</v>
      </c>
      <c r="M11" s="57">
        <v>0.51830078780393196</v>
      </c>
      <c r="N11" s="56">
        <v>841826.19259999995</v>
      </c>
      <c r="O11" s="56">
        <v>19128437.563200001</v>
      </c>
      <c r="P11" s="56">
        <v>2552</v>
      </c>
      <c r="Q11" s="56">
        <v>2113</v>
      </c>
      <c r="R11" s="57">
        <v>20.7761476573592</v>
      </c>
      <c r="S11" s="56">
        <v>19.632519122257101</v>
      </c>
      <c r="T11" s="56">
        <v>18.994185518220501</v>
      </c>
      <c r="U11" s="58">
        <v>3.2514095621730301</v>
      </c>
    </row>
    <row r="12" spans="1:23" ht="12" thickBot="1">
      <c r="A12" s="75"/>
      <c r="B12" s="70" t="s">
        <v>10</v>
      </c>
      <c r="C12" s="71"/>
      <c r="D12" s="56">
        <v>218666.38459999999</v>
      </c>
      <c r="E12" s="59"/>
      <c r="F12" s="59"/>
      <c r="G12" s="56">
        <v>170845.272</v>
      </c>
      <c r="H12" s="57">
        <v>27.990890260047699</v>
      </c>
      <c r="I12" s="56">
        <v>38739.366999999998</v>
      </c>
      <c r="J12" s="57">
        <v>17.716196785740401</v>
      </c>
      <c r="K12" s="56">
        <v>27390.985799999999</v>
      </c>
      <c r="L12" s="57">
        <v>16.0326273471589</v>
      </c>
      <c r="M12" s="57">
        <v>0.414310798554757</v>
      </c>
      <c r="N12" s="56">
        <v>3880045.0528000002</v>
      </c>
      <c r="O12" s="56">
        <v>68596946.4014</v>
      </c>
      <c r="P12" s="56">
        <v>1705</v>
      </c>
      <c r="Q12" s="56">
        <v>1554</v>
      </c>
      <c r="R12" s="57">
        <v>9.7168597168597195</v>
      </c>
      <c r="S12" s="56">
        <v>128.250078944282</v>
      </c>
      <c r="T12" s="56">
        <v>133.566682110682</v>
      </c>
      <c r="U12" s="58">
        <v>-4.1454969931912498</v>
      </c>
    </row>
    <row r="13" spans="1:23" ht="12" thickBot="1">
      <c r="A13" s="75"/>
      <c r="B13" s="70" t="s">
        <v>11</v>
      </c>
      <c r="C13" s="71"/>
      <c r="D13" s="56">
        <v>300767.40010000003</v>
      </c>
      <c r="E13" s="59"/>
      <c r="F13" s="59"/>
      <c r="G13" s="56">
        <v>205850.7096</v>
      </c>
      <c r="H13" s="57">
        <v>46.109479381653799</v>
      </c>
      <c r="I13" s="56">
        <v>81792.486799999999</v>
      </c>
      <c r="J13" s="57">
        <v>27.194598474703501</v>
      </c>
      <c r="K13" s="56">
        <v>57133.876799999998</v>
      </c>
      <c r="L13" s="57">
        <v>27.7550059997461</v>
      </c>
      <c r="M13" s="57">
        <v>0.43159350250848</v>
      </c>
      <c r="N13" s="56">
        <v>5135018.1014</v>
      </c>
      <c r="O13" s="56">
        <v>98973284.192599997</v>
      </c>
      <c r="P13" s="56">
        <v>11570</v>
      </c>
      <c r="Q13" s="56">
        <v>9714</v>
      </c>
      <c r="R13" s="57">
        <v>19.106444307185502</v>
      </c>
      <c r="S13" s="56">
        <v>25.995453768366499</v>
      </c>
      <c r="T13" s="56">
        <v>26.132308472308001</v>
      </c>
      <c r="U13" s="58">
        <v>-0.52645629947834005</v>
      </c>
    </row>
    <row r="14" spans="1:23" ht="12" thickBot="1">
      <c r="A14" s="75"/>
      <c r="B14" s="70" t="s">
        <v>12</v>
      </c>
      <c r="C14" s="71"/>
      <c r="D14" s="56">
        <v>141300.726</v>
      </c>
      <c r="E14" s="59"/>
      <c r="F14" s="59"/>
      <c r="G14" s="56">
        <v>121061.1623</v>
      </c>
      <c r="H14" s="57">
        <v>16.718461408659401</v>
      </c>
      <c r="I14" s="56">
        <v>22549.541499999999</v>
      </c>
      <c r="J14" s="57">
        <v>15.9585461011715</v>
      </c>
      <c r="K14" s="56">
        <v>22288.2582</v>
      </c>
      <c r="L14" s="57">
        <v>18.410741956010401</v>
      </c>
      <c r="M14" s="57">
        <v>1.1722912470567001E-2</v>
      </c>
      <c r="N14" s="56">
        <v>2025979.9968000001</v>
      </c>
      <c r="O14" s="56">
        <v>41074326.704899997</v>
      </c>
      <c r="P14" s="56">
        <v>2167</v>
      </c>
      <c r="Q14" s="56">
        <v>1821</v>
      </c>
      <c r="R14" s="57">
        <v>19.000549148819299</v>
      </c>
      <c r="S14" s="56">
        <v>65.205688047992595</v>
      </c>
      <c r="T14" s="56">
        <v>70.719655683690306</v>
      </c>
      <c r="U14" s="58">
        <v>-8.4562678514170404</v>
      </c>
    </row>
    <row r="15" spans="1:23" ht="12" thickBot="1">
      <c r="A15" s="75"/>
      <c r="B15" s="70" t="s">
        <v>13</v>
      </c>
      <c r="C15" s="71"/>
      <c r="D15" s="56">
        <v>140587.1942</v>
      </c>
      <c r="E15" s="59"/>
      <c r="F15" s="59"/>
      <c r="G15" s="56">
        <v>79954.741999999998</v>
      </c>
      <c r="H15" s="57">
        <v>75.833466137630793</v>
      </c>
      <c r="I15" s="56">
        <v>29800.275699999998</v>
      </c>
      <c r="J15" s="57">
        <v>21.197005793860601</v>
      </c>
      <c r="K15" s="56">
        <v>8466.1029999999992</v>
      </c>
      <c r="L15" s="57">
        <v>10.5886189964818</v>
      </c>
      <c r="M15" s="57">
        <v>2.51995194246987</v>
      </c>
      <c r="N15" s="56">
        <v>2093600.4369999999</v>
      </c>
      <c r="O15" s="56">
        <v>36534609.941699997</v>
      </c>
      <c r="P15" s="56">
        <v>4417</v>
      </c>
      <c r="Q15" s="56">
        <v>3872</v>
      </c>
      <c r="R15" s="57">
        <v>14.075413223140499</v>
      </c>
      <c r="S15" s="56">
        <v>31.8286606746661</v>
      </c>
      <c r="T15" s="56">
        <v>31.053093956611601</v>
      </c>
      <c r="U15" s="58">
        <v>2.4366929101474999</v>
      </c>
    </row>
    <row r="16" spans="1:23" ht="12" thickBot="1">
      <c r="A16" s="75"/>
      <c r="B16" s="70" t="s">
        <v>14</v>
      </c>
      <c r="C16" s="71"/>
      <c r="D16" s="56">
        <v>1216752.5578999999</v>
      </c>
      <c r="E16" s="59"/>
      <c r="F16" s="59"/>
      <c r="G16" s="56">
        <v>660882.16830000002</v>
      </c>
      <c r="H16" s="57">
        <v>84.110362824567702</v>
      </c>
      <c r="I16" s="56">
        <v>-48636.758300000001</v>
      </c>
      <c r="J16" s="57">
        <v>-3.9972595894059602</v>
      </c>
      <c r="K16" s="56">
        <v>7322.8755000000001</v>
      </c>
      <c r="L16" s="57">
        <v>1.1080455565682401</v>
      </c>
      <c r="M16" s="57">
        <v>-7.64175682080079</v>
      </c>
      <c r="N16" s="56">
        <v>18258145.375399999</v>
      </c>
      <c r="O16" s="56">
        <v>335284222.43650001</v>
      </c>
      <c r="P16" s="56">
        <v>63188</v>
      </c>
      <c r="Q16" s="56">
        <v>41491</v>
      </c>
      <c r="R16" s="57">
        <v>52.293268419657302</v>
      </c>
      <c r="S16" s="56">
        <v>19.256070106665799</v>
      </c>
      <c r="T16" s="56">
        <v>18.142276703381501</v>
      </c>
      <c r="U16" s="58">
        <v>5.7841158508184396</v>
      </c>
    </row>
    <row r="17" spans="1:21" ht="12" thickBot="1">
      <c r="A17" s="75"/>
      <c r="B17" s="70" t="s">
        <v>15</v>
      </c>
      <c r="C17" s="71"/>
      <c r="D17" s="56">
        <v>698718.40910000005</v>
      </c>
      <c r="E17" s="59"/>
      <c r="F17" s="59"/>
      <c r="G17" s="56">
        <v>366505.02370000002</v>
      </c>
      <c r="H17" s="57">
        <v>90.643610296575602</v>
      </c>
      <c r="I17" s="56">
        <v>85903.217999999993</v>
      </c>
      <c r="J17" s="57">
        <v>12.2943974112045</v>
      </c>
      <c r="K17" s="56">
        <v>44990.759899999997</v>
      </c>
      <c r="L17" s="57">
        <v>12.2756188839657</v>
      </c>
      <c r="M17" s="57">
        <v>0.90935245794770403</v>
      </c>
      <c r="N17" s="56">
        <v>12133468.3017</v>
      </c>
      <c r="O17" s="56">
        <v>340280351.92299998</v>
      </c>
      <c r="P17" s="56">
        <v>11493</v>
      </c>
      <c r="Q17" s="56">
        <v>9796</v>
      </c>
      <c r="R17" s="57">
        <v>17.3233973050225</v>
      </c>
      <c r="S17" s="56">
        <v>60.7951282606804</v>
      </c>
      <c r="T17" s="56">
        <v>49.406630236831397</v>
      </c>
      <c r="U17" s="58">
        <v>18.732583267226399</v>
      </c>
    </row>
    <row r="18" spans="1:21" ht="12" thickBot="1">
      <c r="A18" s="75"/>
      <c r="B18" s="70" t="s">
        <v>16</v>
      </c>
      <c r="C18" s="71"/>
      <c r="D18" s="56">
        <v>2152560.6400000001</v>
      </c>
      <c r="E18" s="59"/>
      <c r="F18" s="59"/>
      <c r="G18" s="56">
        <v>1190094.169</v>
      </c>
      <c r="H18" s="57">
        <v>80.873135594700997</v>
      </c>
      <c r="I18" s="56">
        <v>253724.90150000001</v>
      </c>
      <c r="J18" s="57">
        <v>11.787119804439101</v>
      </c>
      <c r="K18" s="56">
        <v>167103.17189999999</v>
      </c>
      <c r="L18" s="57">
        <v>14.0411722242461</v>
      </c>
      <c r="M18" s="57">
        <v>0.51837274310889403</v>
      </c>
      <c r="N18" s="56">
        <v>31842291.918099999</v>
      </c>
      <c r="O18" s="56">
        <v>631922702.32149994</v>
      </c>
      <c r="P18" s="56">
        <v>100904</v>
      </c>
      <c r="Q18" s="56">
        <v>72377</v>
      </c>
      <c r="R18" s="57">
        <v>39.414454868259298</v>
      </c>
      <c r="S18" s="56">
        <v>21.3327582652819</v>
      </c>
      <c r="T18" s="56">
        <v>21.6979407947276</v>
      </c>
      <c r="U18" s="58">
        <v>-1.7118392516549199</v>
      </c>
    </row>
    <row r="19" spans="1:21" ht="12" thickBot="1">
      <c r="A19" s="75"/>
      <c r="B19" s="70" t="s">
        <v>17</v>
      </c>
      <c r="C19" s="71"/>
      <c r="D19" s="56">
        <v>701090.88569999998</v>
      </c>
      <c r="E19" s="59"/>
      <c r="F19" s="59"/>
      <c r="G19" s="56">
        <v>417592.63860000001</v>
      </c>
      <c r="H19" s="57">
        <v>67.888708012296902</v>
      </c>
      <c r="I19" s="56">
        <v>56308.760999999999</v>
      </c>
      <c r="J19" s="57">
        <v>8.0315922155768504</v>
      </c>
      <c r="K19" s="56">
        <v>41329.018300000003</v>
      </c>
      <c r="L19" s="57">
        <v>9.8969700324597607</v>
      </c>
      <c r="M19" s="57">
        <v>0.36245096825829998</v>
      </c>
      <c r="N19" s="56">
        <v>10851097.7829</v>
      </c>
      <c r="O19" s="56">
        <v>188845786.19960001</v>
      </c>
      <c r="P19" s="56">
        <v>17387</v>
      </c>
      <c r="Q19" s="56">
        <v>12635</v>
      </c>
      <c r="R19" s="57">
        <v>37.609814008706003</v>
      </c>
      <c r="S19" s="56">
        <v>40.322705797434899</v>
      </c>
      <c r="T19" s="56">
        <v>38.308888365651001</v>
      </c>
      <c r="U19" s="58">
        <v>4.9942517297834899</v>
      </c>
    </row>
    <row r="20" spans="1:21" ht="12" thickBot="1">
      <c r="A20" s="75"/>
      <c r="B20" s="70" t="s">
        <v>18</v>
      </c>
      <c r="C20" s="71"/>
      <c r="D20" s="56">
        <v>1355310.2128000001</v>
      </c>
      <c r="E20" s="59"/>
      <c r="F20" s="59"/>
      <c r="G20" s="56">
        <v>1172888.6166999999</v>
      </c>
      <c r="H20" s="57">
        <v>15.553190090057701</v>
      </c>
      <c r="I20" s="56">
        <v>117796.19809999999</v>
      </c>
      <c r="J20" s="57">
        <v>8.6914565379566699</v>
      </c>
      <c r="K20" s="56">
        <v>58107.8851</v>
      </c>
      <c r="L20" s="57">
        <v>4.9542543317958296</v>
      </c>
      <c r="M20" s="57">
        <v>1.02719816591638</v>
      </c>
      <c r="N20" s="56">
        <v>22110936.463100001</v>
      </c>
      <c r="O20" s="56">
        <v>371515610.54140002</v>
      </c>
      <c r="P20" s="56">
        <v>51860</v>
      </c>
      <c r="Q20" s="56">
        <v>43058</v>
      </c>
      <c r="R20" s="57">
        <v>20.442194249616801</v>
      </c>
      <c r="S20" s="56">
        <v>26.134018758195101</v>
      </c>
      <c r="T20" s="56">
        <v>24.3858215894839</v>
      </c>
      <c r="U20" s="58">
        <v>6.68935453397496</v>
      </c>
    </row>
    <row r="21" spans="1:21" ht="12" thickBot="1">
      <c r="A21" s="75"/>
      <c r="B21" s="70" t="s">
        <v>19</v>
      </c>
      <c r="C21" s="71"/>
      <c r="D21" s="56">
        <v>461302.93979999999</v>
      </c>
      <c r="E21" s="59"/>
      <c r="F21" s="59"/>
      <c r="G21" s="56">
        <v>300002.7574</v>
      </c>
      <c r="H21" s="57">
        <v>53.766233283294497</v>
      </c>
      <c r="I21" s="56">
        <v>51167.451800000003</v>
      </c>
      <c r="J21" s="57">
        <v>11.091941408867701</v>
      </c>
      <c r="K21" s="56">
        <v>33593.949699999997</v>
      </c>
      <c r="L21" s="57">
        <v>11.1978803098828</v>
      </c>
      <c r="M21" s="57">
        <v>0.52311509235843201</v>
      </c>
      <c r="N21" s="56">
        <v>6266752.7204</v>
      </c>
      <c r="O21" s="56">
        <v>119168442.02500001</v>
      </c>
      <c r="P21" s="56">
        <v>38318</v>
      </c>
      <c r="Q21" s="56">
        <v>33324</v>
      </c>
      <c r="R21" s="57">
        <v>14.986196134917799</v>
      </c>
      <c r="S21" s="56">
        <v>12.038805256015401</v>
      </c>
      <c r="T21" s="56">
        <v>11.857007457088001</v>
      </c>
      <c r="U21" s="58">
        <v>1.51009834498839</v>
      </c>
    </row>
    <row r="22" spans="1:21" ht="12" thickBot="1">
      <c r="A22" s="75"/>
      <c r="B22" s="70" t="s">
        <v>20</v>
      </c>
      <c r="C22" s="71"/>
      <c r="D22" s="56">
        <v>1593006.5734999999</v>
      </c>
      <c r="E22" s="59"/>
      <c r="F22" s="59"/>
      <c r="G22" s="56">
        <v>1004693.3724</v>
      </c>
      <c r="H22" s="57">
        <v>58.556492683399</v>
      </c>
      <c r="I22" s="56">
        <v>93787.725300000006</v>
      </c>
      <c r="J22" s="57">
        <v>5.8874663080604099</v>
      </c>
      <c r="K22" s="56">
        <v>121550.47930000001</v>
      </c>
      <c r="L22" s="57">
        <v>12.0982662610426</v>
      </c>
      <c r="M22" s="57">
        <v>-0.22840513801248299</v>
      </c>
      <c r="N22" s="56">
        <v>21910972.739999998</v>
      </c>
      <c r="O22" s="56">
        <v>424846150.31559998</v>
      </c>
      <c r="P22" s="56">
        <v>94133</v>
      </c>
      <c r="Q22" s="56">
        <v>70325</v>
      </c>
      <c r="R22" s="57">
        <v>33.854248133665102</v>
      </c>
      <c r="S22" s="56">
        <v>16.922934289781502</v>
      </c>
      <c r="T22" s="56">
        <v>16.7454715748311</v>
      </c>
      <c r="U22" s="58">
        <v>1.0486521540031899</v>
      </c>
    </row>
    <row r="23" spans="1:21" ht="12" thickBot="1">
      <c r="A23" s="75"/>
      <c r="B23" s="70" t="s">
        <v>21</v>
      </c>
      <c r="C23" s="71"/>
      <c r="D23" s="56">
        <v>3652581.1140000001</v>
      </c>
      <c r="E23" s="59"/>
      <c r="F23" s="59"/>
      <c r="G23" s="56">
        <v>2518495.7231999999</v>
      </c>
      <c r="H23" s="57">
        <v>45.030268677964301</v>
      </c>
      <c r="I23" s="56">
        <v>269036.51040000003</v>
      </c>
      <c r="J23" s="57">
        <v>7.3656546426527898</v>
      </c>
      <c r="K23" s="56">
        <v>277749.48849999998</v>
      </c>
      <c r="L23" s="57">
        <v>11.028388332821599</v>
      </c>
      <c r="M23" s="57">
        <v>-3.1369915916154997E-2</v>
      </c>
      <c r="N23" s="56">
        <v>58922747.569200002</v>
      </c>
      <c r="O23" s="56">
        <v>934095599.75109994</v>
      </c>
      <c r="P23" s="56">
        <v>104003</v>
      </c>
      <c r="Q23" s="56">
        <v>82519</v>
      </c>
      <c r="R23" s="57">
        <v>26.035216132042301</v>
      </c>
      <c r="S23" s="56">
        <v>35.119959174254603</v>
      </c>
      <c r="T23" s="56">
        <v>33.922463619287697</v>
      </c>
      <c r="U23" s="58">
        <v>3.40972934799071</v>
      </c>
    </row>
    <row r="24" spans="1:21" ht="12" thickBot="1">
      <c r="A24" s="75"/>
      <c r="B24" s="70" t="s">
        <v>22</v>
      </c>
      <c r="C24" s="71"/>
      <c r="D24" s="56">
        <v>362507.30450000003</v>
      </c>
      <c r="E24" s="59"/>
      <c r="F24" s="59"/>
      <c r="G24" s="56">
        <v>224398.77979999999</v>
      </c>
      <c r="H24" s="57">
        <v>61.546023032340997</v>
      </c>
      <c r="I24" s="56">
        <v>54322.318700000003</v>
      </c>
      <c r="J24" s="57">
        <v>14.985165271338699</v>
      </c>
      <c r="K24" s="56">
        <v>33263.507400000002</v>
      </c>
      <c r="L24" s="57">
        <v>14.8233904968854</v>
      </c>
      <c r="M24" s="57">
        <v>0.63309052309979796</v>
      </c>
      <c r="N24" s="56">
        <v>5341804.6531999996</v>
      </c>
      <c r="O24" s="56">
        <v>90717121.738299996</v>
      </c>
      <c r="P24" s="56">
        <v>31296</v>
      </c>
      <c r="Q24" s="56">
        <v>26235</v>
      </c>
      <c r="R24" s="57">
        <v>19.2910234419669</v>
      </c>
      <c r="S24" s="56">
        <v>11.5831832981851</v>
      </c>
      <c r="T24" s="56">
        <v>11.4196235563179</v>
      </c>
      <c r="U24" s="58">
        <v>1.41204483825102</v>
      </c>
    </row>
    <row r="25" spans="1:21" ht="12" thickBot="1">
      <c r="A25" s="75"/>
      <c r="B25" s="70" t="s">
        <v>23</v>
      </c>
      <c r="C25" s="71"/>
      <c r="D25" s="56">
        <v>428867.80829999998</v>
      </c>
      <c r="E25" s="59"/>
      <c r="F25" s="59"/>
      <c r="G25" s="56">
        <v>382173.13540000003</v>
      </c>
      <c r="H25" s="57">
        <v>12.218198657822301</v>
      </c>
      <c r="I25" s="56">
        <v>28331.8596</v>
      </c>
      <c r="J25" s="57">
        <v>6.6061987054485103</v>
      </c>
      <c r="K25" s="56">
        <v>20728.845300000001</v>
      </c>
      <c r="L25" s="57">
        <v>5.4239409785578596</v>
      </c>
      <c r="M25" s="57">
        <v>0.36678426559534399</v>
      </c>
      <c r="N25" s="56">
        <v>6219598.3165999996</v>
      </c>
      <c r="O25" s="56">
        <v>106079515.3396</v>
      </c>
      <c r="P25" s="56">
        <v>24215</v>
      </c>
      <c r="Q25" s="56">
        <v>20269</v>
      </c>
      <c r="R25" s="57">
        <v>19.468153337609198</v>
      </c>
      <c r="S25" s="56">
        <v>17.710832471608501</v>
      </c>
      <c r="T25" s="56">
        <v>16.738441866890302</v>
      </c>
      <c r="U25" s="58">
        <v>5.4903721001086803</v>
      </c>
    </row>
    <row r="26" spans="1:21" ht="12" thickBot="1">
      <c r="A26" s="75"/>
      <c r="B26" s="70" t="s">
        <v>24</v>
      </c>
      <c r="C26" s="71"/>
      <c r="D26" s="56">
        <v>658885.67189999996</v>
      </c>
      <c r="E26" s="59"/>
      <c r="F26" s="59"/>
      <c r="G26" s="56">
        <v>567668.49710000004</v>
      </c>
      <c r="H26" s="57">
        <v>16.0687399892707</v>
      </c>
      <c r="I26" s="56">
        <v>154699.94649999999</v>
      </c>
      <c r="J26" s="57">
        <v>23.479027257323501</v>
      </c>
      <c r="K26" s="56">
        <v>74216.915500000003</v>
      </c>
      <c r="L26" s="57">
        <v>13.073988759134201</v>
      </c>
      <c r="M26" s="57">
        <v>1.0844297483637699</v>
      </c>
      <c r="N26" s="56">
        <v>10129119.8739</v>
      </c>
      <c r="O26" s="56">
        <v>202248174.0553</v>
      </c>
      <c r="P26" s="56">
        <v>45389</v>
      </c>
      <c r="Q26" s="56">
        <v>39083</v>
      </c>
      <c r="R26" s="57">
        <v>16.134892408464001</v>
      </c>
      <c r="S26" s="56">
        <v>14.516417455771199</v>
      </c>
      <c r="T26" s="56">
        <v>13.7252996034081</v>
      </c>
      <c r="U26" s="58">
        <v>5.4498146996218404</v>
      </c>
    </row>
    <row r="27" spans="1:21" ht="12" thickBot="1">
      <c r="A27" s="75"/>
      <c r="B27" s="70" t="s">
        <v>25</v>
      </c>
      <c r="C27" s="71"/>
      <c r="D27" s="56">
        <v>287959.52870000002</v>
      </c>
      <c r="E27" s="59"/>
      <c r="F27" s="59"/>
      <c r="G27" s="56">
        <v>175955.8364</v>
      </c>
      <c r="H27" s="57">
        <v>63.654434312359101</v>
      </c>
      <c r="I27" s="56">
        <v>70198.255499999999</v>
      </c>
      <c r="J27" s="57">
        <v>24.377819972449501</v>
      </c>
      <c r="K27" s="56">
        <v>46087.507100000003</v>
      </c>
      <c r="L27" s="57">
        <v>26.1926560908326</v>
      </c>
      <c r="M27" s="57">
        <v>0.52315149846757503</v>
      </c>
      <c r="N27" s="56">
        <v>3921581.4114000001</v>
      </c>
      <c r="O27" s="56">
        <v>73828902.9965</v>
      </c>
      <c r="P27" s="56">
        <v>37224</v>
      </c>
      <c r="Q27" s="56">
        <v>30813</v>
      </c>
      <c r="R27" s="57">
        <v>20.806153247006101</v>
      </c>
      <c r="S27" s="56">
        <v>7.7358566704276797</v>
      </c>
      <c r="T27" s="56">
        <v>7.6444634569824403</v>
      </c>
      <c r="U27" s="58">
        <v>1.18142330369968</v>
      </c>
    </row>
    <row r="28" spans="1:21" ht="12" thickBot="1">
      <c r="A28" s="75"/>
      <c r="B28" s="70" t="s">
        <v>26</v>
      </c>
      <c r="C28" s="71"/>
      <c r="D28" s="56">
        <v>1322020.1517</v>
      </c>
      <c r="E28" s="59"/>
      <c r="F28" s="59"/>
      <c r="G28" s="56">
        <v>1149547.0673</v>
      </c>
      <c r="H28" s="57">
        <v>15.0035687364325</v>
      </c>
      <c r="I28" s="56">
        <v>74353.3465</v>
      </c>
      <c r="J28" s="57">
        <v>5.6242218701725699</v>
      </c>
      <c r="K28" s="56">
        <v>-20030.082299999998</v>
      </c>
      <c r="L28" s="57">
        <v>-1.7424325518959101</v>
      </c>
      <c r="M28" s="57">
        <v>-4.7120839238888204</v>
      </c>
      <c r="N28" s="56">
        <v>18188870.613699999</v>
      </c>
      <c r="O28" s="56">
        <v>307958533.49430001</v>
      </c>
      <c r="P28" s="56">
        <v>52755</v>
      </c>
      <c r="Q28" s="56">
        <v>45579</v>
      </c>
      <c r="R28" s="57">
        <v>15.744092674257899</v>
      </c>
      <c r="S28" s="56">
        <v>25.059618077907299</v>
      </c>
      <c r="T28" s="56">
        <v>23.7218872726475</v>
      </c>
      <c r="U28" s="58">
        <v>5.3381931085340897</v>
      </c>
    </row>
    <row r="29" spans="1:21" ht="12" thickBot="1">
      <c r="A29" s="75"/>
      <c r="B29" s="70" t="s">
        <v>27</v>
      </c>
      <c r="C29" s="71"/>
      <c r="D29" s="56">
        <v>801889.04229999997</v>
      </c>
      <c r="E29" s="59"/>
      <c r="F29" s="59"/>
      <c r="G29" s="56">
        <v>730965.60900000005</v>
      </c>
      <c r="H29" s="57">
        <v>9.7027045358573094</v>
      </c>
      <c r="I29" s="56">
        <v>115166.8131</v>
      </c>
      <c r="J29" s="57">
        <v>14.361938750238499</v>
      </c>
      <c r="K29" s="56">
        <v>14410.687400000001</v>
      </c>
      <c r="L29" s="57">
        <v>1.9714590156593801</v>
      </c>
      <c r="M29" s="57">
        <v>6.9917640223047197</v>
      </c>
      <c r="N29" s="56">
        <v>11402546.2163</v>
      </c>
      <c r="O29" s="56">
        <v>220026019.86140001</v>
      </c>
      <c r="P29" s="56">
        <v>112982</v>
      </c>
      <c r="Q29" s="56">
        <v>107542</v>
      </c>
      <c r="R29" s="57">
        <v>5.05848877647803</v>
      </c>
      <c r="S29" s="56">
        <v>7.0974937804252001</v>
      </c>
      <c r="T29" s="56">
        <v>6.7577625764817499</v>
      </c>
      <c r="U29" s="58">
        <v>4.7866361627596996</v>
      </c>
    </row>
    <row r="30" spans="1:21" ht="12" thickBot="1">
      <c r="A30" s="75"/>
      <c r="B30" s="70" t="s">
        <v>28</v>
      </c>
      <c r="C30" s="71"/>
      <c r="D30" s="56">
        <v>1290093.1534</v>
      </c>
      <c r="E30" s="59"/>
      <c r="F30" s="59"/>
      <c r="G30" s="56">
        <v>950256.18740000005</v>
      </c>
      <c r="H30" s="57">
        <v>35.762668057950698</v>
      </c>
      <c r="I30" s="56">
        <v>144793.7574</v>
      </c>
      <c r="J30" s="57">
        <v>11.223511807531199</v>
      </c>
      <c r="K30" s="56">
        <v>86378.095600000001</v>
      </c>
      <c r="L30" s="57">
        <v>9.0899798123219302</v>
      </c>
      <c r="M30" s="57">
        <v>0.67627864905139201</v>
      </c>
      <c r="N30" s="56">
        <v>21138344.252799999</v>
      </c>
      <c r="O30" s="56">
        <v>359274717.19919997</v>
      </c>
      <c r="P30" s="56">
        <v>92000</v>
      </c>
      <c r="Q30" s="56">
        <v>79236</v>
      </c>
      <c r="R30" s="57">
        <v>16.1088394164269</v>
      </c>
      <c r="S30" s="56">
        <v>14.022751667391301</v>
      </c>
      <c r="T30" s="56">
        <v>13.3823159510828</v>
      </c>
      <c r="U30" s="58">
        <v>4.5671187189155003</v>
      </c>
    </row>
    <row r="31" spans="1:21" ht="12" thickBot="1">
      <c r="A31" s="75"/>
      <c r="B31" s="70" t="s">
        <v>29</v>
      </c>
      <c r="C31" s="71"/>
      <c r="D31" s="56">
        <v>903891.94759999996</v>
      </c>
      <c r="E31" s="59"/>
      <c r="F31" s="59"/>
      <c r="G31" s="56">
        <v>784351.78330000001</v>
      </c>
      <c r="H31" s="57">
        <v>15.240631416309</v>
      </c>
      <c r="I31" s="56">
        <v>44097.232799999998</v>
      </c>
      <c r="J31" s="57">
        <v>4.8785956017294199</v>
      </c>
      <c r="K31" s="56">
        <v>16410.7562</v>
      </c>
      <c r="L31" s="57">
        <v>2.0922698908078101</v>
      </c>
      <c r="M31" s="57">
        <v>1.68709328580483</v>
      </c>
      <c r="N31" s="56">
        <v>26618882.940400001</v>
      </c>
      <c r="O31" s="56">
        <v>373388436.259</v>
      </c>
      <c r="P31" s="56">
        <v>33878</v>
      </c>
      <c r="Q31" s="56">
        <v>30559</v>
      </c>
      <c r="R31" s="57">
        <v>10.8609574920645</v>
      </c>
      <c r="S31" s="56">
        <v>26.680794249955699</v>
      </c>
      <c r="T31" s="56">
        <v>24.322546074806102</v>
      </c>
      <c r="U31" s="58">
        <v>8.8387480262268596</v>
      </c>
    </row>
    <row r="32" spans="1:21" ht="12" thickBot="1">
      <c r="A32" s="75"/>
      <c r="B32" s="70" t="s">
        <v>30</v>
      </c>
      <c r="C32" s="71"/>
      <c r="D32" s="56">
        <v>154536.98250000001</v>
      </c>
      <c r="E32" s="59"/>
      <c r="F32" s="59"/>
      <c r="G32" s="56">
        <v>80142.681400000001</v>
      </c>
      <c r="H32" s="57">
        <v>92.827317230241803</v>
      </c>
      <c r="I32" s="56">
        <v>30203.457399999999</v>
      </c>
      <c r="J32" s="57">
        <v>19.5444850231885</v>
      </c>
      <c r="K32" s="56">
        <v>19404.156800000001</v>
      </c>
      <c r="L32" s="57">
        <v>24.2120134503012</v>
      </c>
      <c r="M32" s="57">
        <v>0.55654572941814195</v>
      </c>
      <c r="N32" s="56">
        <v>2095187.5944999999</v>
      </c>
      <c r="O32" s="56">
        <v>36241879.189000003</v>
      </c>
      <c r="P32" s="56">
        <v>28193</v>
      </c>
      <c r="Q32" s="56">
        <v>24287</v>
      </c>
      <c r="R32" s="57">
        <v>16.082677975871899</v>
      </c>
      <c r="S32" s="56">
        <v>5.4813954705068602</v>
      </c>
      <c r="T32" s="56">
        <v>5.1315281838020299</v>
      </c>
      <c r="U32" s="58">
        <v>6.3828141681679504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6.8141999999999996</v>
      </c>
      <c r="O33" s="56">
        <v>520.03129999999999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288004.25750000001</v>
      </c>
      <c r="E35" s="59"/>
      <c r="F35" s="59"/>
      <c r="G35" s="56">
        <v>285274.0612</v>
      </c>
      <c r="H35" s="57">
        <v>0.95704330373236302</v>
      </c>
      <c r="I35" s="56">
        <v>34668.038800000002</v>
      </c>
      <c r="J35" s="57">
        <v>12.037335524458401</v>
      </c>
      <c r="K35" s="56">
        <v>-5591.8248999999996</v>
      </c>
      <c r="L35" s="57">
        <v>-1.9601588999988599</v>
      </c>
      <c r="M35" s="57">
        <v>-7.1997718848456804</v>
      </c>
      <c r="N35" s="56">
        <v>3885061.2280000001</v>
      </c>
      <c r="O35" s="56">
        <v>60145955.678900003</v>
      </c>
      <c r="P35" s="56">
        <v>17194</v>
      </c>
      <c r="Q35" s="56">
        <v>14760</v>
      </c>
      <c r="R35" s="57">
        <v>16.490514905149102</v>
      </c>
      <c r="S35" s="56">
        <v>16.750276695358799</v>
      </c>
      <c r="T35" s="56">
        <v>15.9091857655827</v>
      </c>
      <c r="U35" s="58">
        <v>5.0213554383208203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178119.81</v>
      </c>
      <c r="E37" s="59"/>
      <c r="F37" s="59"/>
      <c r="G37" s="56">
        <v>147531.49</v>
      </c>
      <c r="H37" s="57">
        <v>20.7334176588334</v>
      </c>
      <c r="I37" s="56">
        <v>7099.95</v>
      </c>
      <c r="J37" s="57">
        <v>3.98605298310166</v>
      </c>
      <c r="K37" s="56">
        <v>1019.36</v>
      </c>
      <c r="L37" s="57">
        <v>0.69094401473204103</v>
      </c>
      <c r="M37" s="57">
        <v>5.9651055564275604</v>
      </c>
      <c r="N37" s="56">
        <v>4317332.51</v>
      </c>
      <c r="O37" s="56">
        <v>58543174.409999996</v>
      </c>
      <c r="P37" s="56">
        <v>96</v>
      </c>
      <c r="Q37" s="56">
        <v>66</v>
      </c>
      <c r="R37" s="57">
        <v>45.454545454545503</v>
      </c>
      <c r="S37" s="56">
        <v>1855.4146874999999</v>
      </c>
      <c r="T37" s="56">
        <v>1466.7313636363599</v>
      </c>
      <c r="U37" s="58">
        <v>20.948595830474499</v>
      </c>
    </row>
    <row r="38" spans="1:21" ht="12" thickBot="1">
      <c r="A38" s="75"/>
      <c r="B38" s="70" t="s">
        <v>35</v>
      </c>
      <c r="C38" s="71"/>
      <c r="D38" s="56">
        <v>227151.28</v>
      </c>
      <c r="E38" s="59"/>
      <c r="F38" s="59"/>
      <c r="G38" s="56">
        <v>115830.94</v>
      </c>
      <c r="H38" s="57">
        <v>96.105876374654301</v>
      </c>
      <c r="I38" s="56">
        <v>-28037.56</v>
      </c>
      <c r="J38" s="57">
        <v>-12.343122169507501</v>
      </c>
      <c r="K38" s="56">
        <v>-18702.57</v>
      </c>
      <c r="L38" s="57">
        <v>-16.1464372127171</v>
      </c>
      <c r="M38" s="57">
        <v>0.49912872936714098</v>
      </c>
      <c r="N38" s="56">
        <v>11826089.43</v>
      </c>
      <c r="O38" s="56">
        <v>120060008.25</v>
      </c>
      <c r="P38" s="56">
        <v>107</v>
      </c>
      <c r="Q38" s="56">
        <v>54</v>
      </c>
      <c r="R38" s="57">
        <v>98.148148148148096</v>
      </c>
      <c r="S38" s="56">
        <v>2122.9091588785</v>
      </c>
      <c r="T38" s="56">
        <v>2176.5309259259302</v>
      </c>
      <c r="U38" s="58">
        <v>-2.52586253270248</v>
      </c>
    </row>
    <row r="39" spans="1:21" ht="12" thickBot="1">
      <c r="A39" s="75"/>
      <c r="B39" s="70" t="s">
        <v>36</v>
      </c>
      <c r="C39" s="71"/>
      <c r="D39" s="56">
        <v>163349.54999999999</v>
      </c>
      <c r="E39" s="59"/>
      <c r="F39" s="59"/>
      <c r="G39" s="56">
        <v>-1728.21</v>
      </c>
      <c r="H39" s="57">
        <v>-9551.9502838196804</v>
      </c>
      <c r="I39" s="56">
        <v>-12600.9</v>
      </c>
      <c r="J39" s="57">
        <v>-7.7140708376607101</v>
      </c>
      <c r="K39" s="56">
        <v>4866.67</v>
      </c>
      <c r="L39" s="57">
        <v>-281.60177293268799</v>
      </c>
      <c r="M39" s="57">
        <v>-3.5892242539559902</v>
      </c>
      <c r="N39" s="56">
        <v>8186625.2000000002</v>
      </c>
      <c r="O39" s="56">
        <v>106486555.13</v>
      </c>
      <c r="P39" s="56">
        <v>41</v>
      </c>
      <c r="Q39" s="56">
        <v>4</v>
      </c>
      <c r="R39" s="57">
        <v>925</v>
      </c>
      <c r="S39" s="56">
        <v>3984.13536585366</v>
      </c>
      <c r="T39" s="56">
        <v>835.04250000000002</v>
      </c>
      <c r="U39" s="58">
        <v>79.040810029779706</v>
      </c>
    </row>
    <row r="40" spans="1:21" ht="12" thickBot="1">
      <c r="A40" s="75"/>
      <c r="B40" s="70" t="s">
        <v>37</v>
      </c>
      <c r="C40" s="71"/>
      <c r="D40" s="56">
        <v>268822.58</v>
      </c>
      <c r="E40" s="59"/>
      <c r="F40" s="59"/>
      <c r="G40" s="56">
        <v>49639.39</v>
      </c>
      <c r="H40" s="57">
        <v>441.550933643625</v>
      </c>
      <c r="I40" s="56">
        <v>-73245.429999999993</v>
      </c>
      <c r="J40" s="57">
        <v>-27.246755090290399</v>
      </c>
      <c r="K40" s="56">
        <v>-5228.6400000000003</v>
      </c>
      <c r="L40" s="57">
        <v>-10.533247890435399</v>
      </c>
      <c r="M40" s="57">
        <v>13.0085050797148</v>
      </c>
      <c r="N40" s="56">
        <v>8920897.5800000001</v>
      </c>
      <c r="O40" s="56">
        <v>87700806.680000007</v>
      </c>
      <c r="P40" s="56">
        <v>177</v>
      </c>
      <c r="Q40" s="56">
        <v>67</v>
      </c>
      <c r="R40" s="57">
        <v>164.17910447761199</v>
      </c>
      <c r="S40" s="56">
        <v>1518.7716384180801</v>
      </c>
      <c r="T40" s="56">
        <v>1453.19432835821</v>
      </c>
      <c r="U40" s="58">
        <v>4.3177860582236098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19.62</v>
      </c>
      <c r="H41" s="59"/>
      <c r="I41" s="59"/>
      <c r="J41" s="59"/>
      <c r="K41" s="56">
        <v>14.5</v>
      </c>
      <c r="L41" s="57">
        <v>73.904179408766595</v>
      </c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49368.375800000002</v>
      </c>
      <c r="E42" s="59"/>
      <c r="F42" s="59"/>
      <c r="G42" s="56">
        <v>81672.6495</v>
      </c>
      <c r="H42" s="57">
        <v>-39.553355863641997</v>
      </c>
      <c r="I42" s="56">
        <v>3850.3613</v>
      </c>
      <c r="J42" s="57">
        <v>7.7992464560683397</v>
      </c>
      <c r="K42" s="56">
        <v>5270.8540999999996</v>
      </c>
      <c r="L42" s="57">
        <v>6.4536342732459104</v>
      </c>
      <c r="M42" s="57">
        <v>-0.26949954846976298</v>
      </c>
      <c r="N42" s="56">
        <v>837159.82849999995</v>
      </c>
      <c r="O42" s="56">
        <v>20051605.880899999</v>
      </c>
      <c r="P42" s="56">
        <v>89</v>
      </c>
      <c r="Q42" s="56">
        <v>45</v>
      </c>
      <c r="R42" s="57">
        <v>97.7777777777778</v>
      </c>
      <c r="S42" s="56">
        <v>554.70085168539299</v>
      </c>
      <c r="T42" s="56">
        <v>539.10731333333297</v>
      </c>
      <c r="U42" s="58">
        <v>2.8111617829107098</v>
      </c>
    </row>
    <row r="43" spans="1:21" ht="12" thickBot="1">
      <c r="A43" s="75"/>
      <c r="B43" s="70" t="s">
        <v>33</v>
      </c>
      <c r="C43" s="71"/>
      <c r="D43" s="56">
        <v>340718.43729999999</v>
      </c>
      <c r="E43" s="59"/>
      <c r="F43" s="59"/>
      <c r="G43" s="56">
        <v>289635.8653</v>
      </c>
      <c r="H43" s="57">
        <v>17.6368254487715</v>
      </c>
      <c r="I43" s="56">
        <v>18991.445599999999</v>
      </c>
      <c r="J43" s="57">
        <v>5.5739412725934097</v>
      </c>
      <c r="K43" s="56">
        <v>13951.7117</v>
      </c>
      <c r="L43" s="57">
        <v>4.8169834511168199</v>
      </c>
      <c r="M43" s="57">
        <v>0.36122692386196598</v>
      </c>
      <c r="N43" s="56">
        <v>7385220.9212999996</v>
      </c>
      <c r="O43" s="56">
        <v>135611040.71090001</v>
      </c>
      <c r="P43" s="56">
        <v>1831</v>
      </c>
      <c r="Q43" s="56">
        <v>1498</v>
      </c>
      <c r="R43" s="57">
        <v>22.2296395193591</v>
      </c>
      <c r="S43" s="56">
        <v>186.08325357728</v>
      </c>
      <c r="T43" s="56">
        <v>194.49100894526001</v>
      </c>
      <c r="U43" s="58">
        <v>-4.5182762050581102</v>
      </c>
    </row>
    <row r="44" spans="1:21" ht="12" thickBot="1">
      <c r="A44" s="75"/>
      <c r="B44" s="70" t="s">
        <v>38</v>
      </c>
      <c r="C44" s="71"/>
      <c r="D44" s="56">
        <v>229023.03</v>
      </c>
      <c r="E44" s="59"/>
      <c r="F44" s="59"/>
      <c r="G44" s="56">
        <v>70920.58</v>
      </c>
      <c r="H44" s="57">
        <v>222.92887339612801</v>
      </c>
      <c r="I44" s="56">
        <v>-48418.68</v>
      </c>
      <c r="J44" s="57">
        <v>-21.141402242385801</v>
      </c>
      <c r="K44" s="56">
        <v>-4170.07</v>
      </c>
      <c r="L44" s="57">
        <v>-5.8799152516801199</v>
      </c>
      <c r="M44" s="57">
        <v>10.6109993357426</v>
      </c>
      <c r="N44" s="56">
        <v>7577004</v>
      </c>
      <c r="O44" s="56">
        <v>59974010.240000002</v>
      </c>
      <c r="P44" s="56">
        <v>182</v>
      </c>
      <c r="Q44" s="56">
        <v>88</v>
      </c>
      <c r="R44" s="57">
        <v>106.818181818182</v>
      </c>
      <c r="S44" s="56">
        <v>1258.3682967033001</v>
      </c>
      <c r="T44" s="56">
        <v>1144.6512499999999</v>
      </c>
      <c r="U44" s="58">
        <v>9.0368652008490198</v>
      </c>
    </row>
    <row r="45" spans="1:21" ht="12" thickBot="1">
      <c r="A45" s="75"/>
      <c r="B45" s="70" t="s">
        <v>39</v>
      </c>
      <c r="C45" s="71"/>
      <c r="D45" s="56">
        <v>95419.72</v>
      </c>
      <c r="E45" s="59"/>
      <c r="F45" s="59"/>
      <c r="G45" s="56">
        <v>32195.73</v>
      </c>
      <c r="H45" s="57">
        <v>196.37383590929599</v>
      </c>
      <c r="I45" s="56">
        <v>12227.5</v>
      </c>
      <c r="J45" s="57">
        <v>12.8144370995849</v>
      </c>
      <c r="K45" s="56">
        <v>4454.05</v>
      </c>
      <c r="L45" s="57">
        <v>13.8342879630311</v>
      </c>
      <c r="M45" s="57">
        <v>1.74525431910284</v>
      </c>
      <c r="N45" s="56">
        <v>3314413.7</v>
      </c>
      <c r="O45" s="56">
        <v>26571963.629999999</v>
      </c>
      <c r="P45" s="56">
        <v>76</v>
      </c>
      <c r="Q45" s="56">
        <v>55</v>
      </c>
      <c r="R45" s="57">
        <v>38.181818181818201</v>
      </c>
      <c r="S45" s="56">
        <v>1255.52263157895</v>
      </c>
      <c r="T45" s="56">
        <v>1053.2412727272699</v>
      </c>
      <c r="U45" s="58">
        <v>16.111327168773101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11253.6116</v>
      </c>
      <c r="E47" s="62"/>
      <c r="F47" s="62"/>
      <c r="G47" s="61">
        <v>4421.3757999999998</v>
      </c>
      <c r="H47" s="63">
        <v>154.527371321841</v>
      </c>
      <c r="I47" s="61">
        <v>604.25660000000005</v>
      </c>
      <c r="J47" s="63">
        <v>5.3694460185563901</v>
      </c>
      <c r="K47" s="61">
        <v>385.11919999999998</v>
      </c>
      <c r="L47" s="63">
        <v>8.7103928148337904</v>
      </c>
      <c r="M47" s="63">
        <v>0.56901187995820501</v>
      </c>
      <c r="N47" s="61">
        <v>210640.6917</v>
      </c>
      <c r="O47" s="61">
        <v>7176096.9044000003</v>
      </c>
      <c r="P47" s="61">
        <v>23</v>
      </c>
      <c r="Q47" s="61">
        <v>18</v>
      </c>
      <c r="R47" s="63">
        <v>27.7777777777778</v>
      </c>
      <c r="S47" s="61">
        <v>489.287460869565</v>
      </c>
      <c r="T47" s="61">
        <v>640.15203333333295</v>
      </c>
      <c r="U47" s="64">
        <v>-30.8335251828548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H3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87322.748000000007</v>
      </c>
      <c r="D2" s="37">
        <v>715584.12399829098</v>
      </c>
      <c r="E2" s="37">
        <v>533681.18672307697</v>
      </c>
      <c r="F2" s="37">
        <v>181902.937275214</v>
      </c>
      <c r="G2" s="37">
        <v>533681.18672307697</v>
      </c>
      <c r="H2" s="37">
        <v>0.25420203044589701</v>
      </c>
    </row>
    <row r="3" spans="1:8">
      <c r="A3" s="37">
        <v>2</v>
      </c>
      <c r="B3" s="37">
        <v>13</v>
      </c>
      <c r="C3" s="37">
        <v>12875</v>
      </c>
      <c r="D3" s="37">
        <v>128460.271709402</v>
      </c>
      <c r="E3" s="37">
        <v>99597.484846153806</v>
      </c>
      <c r="F3" s="37">
        <v>28862.7868632479</v>
      </c>
      <c r="G3" s="37">
        <v>99597.484846153806</v>
      </c>
      <c r="H3" s="37">
        <v>0.22468259236240901</v>
      </c>
    </row>
    <row r="4" spans="1:8">
      <c r="A4" s="37">
        <v>3</v>
      </c>
      <c r="B4" s="37">
        <v>14</v>
      </c>
      <c r="C4" s="37">
        <v>135624</v>
      </c>
      <c r="D4" s="37">
        <v>167447.704178224</v>
      </c>
      <c r="E4" s="37">
        <v>116876.564301031</v>
      </c>
      <c r="F4" s="37">
        <v>50571.122783176201</v>
      </c>
      <c r="G4" s="37">
        <v>116876.564301031</v>
      </c>
      <c r="H4" s="37">
        <v>0.30201147393421302</v>
      </c>
    </row>
    <row r="5" spans="1:8">
      <c r="A5" s="37">
        <v>4</v>
      </c>
      <c r="B5" s="37">
        <v>15</v>
      </c>
      <c r="C5" s="37">
        <v>3298</v>
      </c>
      <c r="D5" s="37">
        <v>50102.2321569548</v>
      </c>
      <c r="E5" s="37">
        <v>38405.491311375801</v>
      </c>
      <c r="F5" s="37">
        <v>11696.740845578999</v>
      </c>
      <c r="G5" s="37">
        <v>38405.491311375801</v>
      </c>
      <c r="H5" s="37">
        <v>0.23345747967748701</v>
      </c>
    </row>
    <row r="6" spans="1:8">
      <c r="A6" s="37">
        <v>5</v>
      </c>
      <c r="B6" s="37">
        <v>16</v>
      </c>
      <c r="C6" s="37">
        <v>4555</v>
      </c>
      <c r="D6" s="37">
        <v>218666.37098205101</v>
      </c>
      <c r="E6" s="37">
        <v>179927.016718803</v>
      </c>
      <c r="F6" s="37">
        <v>38705.166229059803</v>
      </c>
      <c r="G6" s="37">
        <v>179927.016718803</v>
      </c>
      <c r="H6" s="37">
        <v>0.17703325149660001</v>
      </c>
    </row>
    <row r="7" spans="1:8">
      <c r="A7" s="37">
        <v>6</v>
      </c>
      <c r="B7" s="37">
        <v>17</v>
      </c>
      <c r="C7" s="37">
        <v>20173</v>
      </c>
      <c r="D7" s="37">
        <v>300767.69486666698</v>
      </c>
      <c r="E7" s="37">
        <v>218966.407301709</v>
      </c>
      <c r="F7" s="37">
        <v>81801.287564957296</v>
      </c>
      <c r="G7" s="37">
        <v>218966.407301709</v>
      </c>
      <c r="H7" s="37">
        <v>0.27197497923179698</v>
      </c>
    </row>
    <row r="8" spans="1:8">
      <c r="A8" s="37">
        <v>7</v>
      </c>
      <c r="B8" s="37">
        <v>18</v>
      </c>
      <c r="C8" s="37">
        <v>101827</v>
      </c>
      <c r="D8" s="37">
        <v>141300.73595897399</v>
      </c>
      <c r="E8" s="37">
        <v>118751.18918632501</v>
      </c>
      <c r="F8" s="37">
        <v>22549.546772649599</v>
      </c>
      <c r="G8" s="37">
        <v>118751.18918632501</v>
      </c>
      <c r="H8" s="37">
        <v>0.159585487079109</v>
      </c>
    </row>
    <row r="9" spans="1:8">
      <c r="A9" s="37">
        <v>8</v>
      </c>
      <c r="B9" s="37">
        <v>19</v>
      </c>
      <c r="C9" s="37">
        <v>33225</v>
      </c>
      <c r="D9" s="37">
        <v>140587.29556153799</v>
      </c>
      <c r="E9" s="37">
        <v>110786.916461538</v>
      </c>
      <c r="F9" s="37">
        <v>29800.379099999998</v>
      </c>
      <c r="G9" s="37">
        <v>110786.916461538</v>
      </c>
      <c r="H9" s="37">
        <v>0.21197064059714901</v>
      </c>
    </row>
    <row r="10" spans="1:8">
      <c r="A10" s="37">
        <v>9</v>
      </c>
      <c r="B10" s="37">
        <v>21</v>
      </c>
      <c r="C10" s="37">
        <v>299994</v>
      </c>
      <c r="D10" s="37">
        <v>1216751.9271521401</v>
      </c>
      <c r="E10" s="37">
        <v>1265483.6464666701</v>
      </c>
      <c r="F10" s="37">
        <v>-48778.591109401699</v>
      </c>
      <c r="G10" s="37">
        <v>1265483.6464666701</v>
      </c>
      <c r="H10" s="37">
        <v>-4.0090727736048298E-2</v>
      </c>
    </row>
    <row r="11" spans="1:8">
      <c r="A11" s="37">
        <v>10</v>
      </c>
      <c r="B11" s="37">
        <v>22</v>
      </c>
      <c r="C11" s="37">
        <v>134672</v>
      </c>
      <c r="D11" s="37">
        <v>698718.44838119601</v>
      </c>
      <c r="E11" s="37">
        <v>612815.19310940197</v>
      </c>
      <c r="F11" s="37">
        <v>85903.2552717949</v>
      </c>
      <c r="G11" s="37">
        <v>612815.19310940197</v>
      </c>
      <c r="H11" s="37">
        <v>0.12294402054334901</v>
      </c>
    </row>
    <row r="12" spans="1:8">
      <c r="A12" s="37">
        <v>11</v>
      </c>
      <c r="B12" s="37">
        <v>23</v>
      </c>
      <c r="C12" s="37">
        <v>230944.93</v>
      </c>
      <c r="D12" s="37">
        <v>2152561.3581589698</v>
      </c>
      <c r="E12" s="37">
        <v>1898835.70718462</v>
      </c>
      <c r="F12" s="37">
        <v>253720.85610256399</v>
      </c>
      <c r="G12" s="37">
        <v>1898835.70718462</v>
      </c>
      <c r="H12" s="37">
        <v>0.117869541934408</v>
      </c>
    </row>
    <row r="13" spans="1:8">
      <c r="A13" s="37">
        <v>12</v>
      </c>
      <c r="B13" s="37">
        <v>24</v>
      </c>
      <c r="C13" s="37">
        <v>29929</v>
      </c>
      <c r="D13" s="37">
        <v>701090.93497606798</v>
      </c>
      <c r="E13" s="37">
        <v>644782.12355726503</v>
      </c>
      <c r="F13" s="37">
        <v>56301.033641025599</v>
      </c>
      <c r="G13" s="37">
        <v>644782.12355726503</v>
      </c>
      <c r="H13" s="37">
        <v>8.0305785501992494E-2</v>
      </c>
    </row>
    <row r="14" spans="1:8">
      <c r="A14" s="37">
        <v>13</v>
      </c>
      <c r="B14" s="37">
        <v>25</v>
      </c>
      <c r="C14" s="37">
        <v>114698</v>
      </c>
      <c r="D14" s="37">
        <v>1355310.3620307699</v>
      </c>
      <c r="E14" s="37">
        <v>1237514.0146999999</v>
      </c>
      <c r="F14" s="37">
        <v>117795.5781</v>
      </c>
      <c r="G14" s="37">
        <v>1237514.0146999999</v>
      </c>
      <c r="H14" s="37">
        <v>8.6914147679454101E-2</v>
      </c>
    </row>
    <row r="15" spans="1:8">
      <c r="A15" s="37">
        <v>14</v>
      </c>
      <c r="B15" s="37">
        <v>26</v>
      </c>
      <c r="C15" s="37">
        <v>81112</v>
      </c>
      <c r="D15" s="37">
        <v>461302.19081636</v>
      </c>
      <c r="E15" s="37">
        <v>410135.48794302199</v>
      </c>
      <c r="F15" s="37">
        <v>51166.216147674197</v>
      </c>
      <c r="G15" s="37">
        <v>410135.48794302199</v>
      </c>
      <c r="H15" s="37">
        <v>0.11091703259265299</v>
      </c>
    </row>
    <row r="16" spans="1:8">
      <c r="A16" s="37">
        <v>15</v>
      </c>
      <c r="B16" s="37">
        <v>27</v>
      </c>
      <c r="C16" s="37">
        <v>199487.85399999999</v>
      </c>
      <c r="D16" s="37">
        <v>1593008.5037339299</v>
      </c>
      <c r="E16" s="37">
        <v>1499218.8490397099</v>
      </c>
      <c r="F16" s="37">
        <v>93788.013668580301</v>
      </c>
      <c r="G16" s="37">
        <v>1499218.8490397099</v>
      </c>
      <c r="H16" s="37">
        <v>5.8874833413542299E-2</v>
      </c>
    </row>
    <row r="17" spans="1:9">
      <c r="A17" s="37">
        <v>16</v>
      </c>
      <c r="B17" s="37">
        <v>29</v>
      </c>
      <c r="C17" s="37">
        <v>296427</v>
      </c>
      <c r="D17" s="37">
        <v>3652583.6817179499</v>
      </c>
      <c r="E17" s="37">
        <v>3383544.6280299099</v>
      </c>
      <c r="F17" s="37">
        <v>165556.15915811999</v>
      </c>
      <c r="G17" s="37">
        <v>3383544.6280299099</v>
      </c>
      <c r="H17" s="37">
        <v>4.6647353536919497E-2</v>
      </c>
    </row>
    <row r="18" spans="1:9">
      <c r="A18" s="37">
        <v>17</v>
      </c>
      <c r="B18" s="37">
        <v>31</v>
      </c>
      <c r="C18" s="37">
        <v>31792.856</v>
      </c>
      <c r="D18" s="37">
        <v>362507.384163376</v>
      </c>
      <c r="E18" s="37">
        <v>308184.99857936602</v>
      </c>
      <c r="F18" s="37">
        <v>54322.385584010801</v>
      </c>
      <c r="G18" s="37">
        <v>308184.99857936602</v>
      </c>
      <c r="H18" s="37">
        <v>0.14985180428636</v>
      </c>
    </row>
    <row r="19" spans="1:9">
      <c r="A19" s="37">
        <v>18</v>
      </c>
      <c r="B19" s="37">
        <v>32</v>
      </c>
      <c r="C19" s="37">
        <v>26447.653999999999</v>
      </c>
      <c r="D19" s="37">
        <v>428867.82272558799</v>
      </c>
      <c r="E19" s="37">
        <v>400535.95334092702</v>
      </c>
      <c r="F19" s="37">
        <v>28326.384959881801</v>
      </c>
      <c r="G19" s="37">
        <v>400535.95334092702</v>
      </c>
      <c r="H19" s="37">
        <v>6.6050064158380994E-2</v>
      </c>
    </row>
    <row r="20" spans="1:9">
      <c r="A20" s="37">
        <v>19</v>
      </c>
      <c r="B20" s="37">
        <v>33</v>
      </c>
      <c r="C20" s="37">
        <v>38558.381999999998</v>
      </c>
      <c r="D20" s="37">
        <v>658885.65884087398</v>
      </c>
      <c r="E20" s="37">
        <v>504185.741532924</v>
      </c>
      <c r="F20" s="37">
        <v>154697.62551307899</v>
      </c>
      <c r="G20" s="37">
        <v>504185.741532924</v>
      </c>
      <c r="H20" s="37">
        <v>0.23478757129147301</v>
      </c>
    </row>
    <row r="21" spans="1:9">
      <c r="A21" s="37">
        <v>20</v>
      </c>
      <c r="B21" s="37">
        <v>34</v>
      </c>
      <c r="C21" s="37">
        <v>46777.703999999998</v>
      </c>
      <c r="D21" s="37">
        <v>287959.30327153002</v>
      </c>
      <c r="E21" s="37">
        <v>217761.245648474</v>
      </c>
      <c r="F21" s="37">
        <v>70198.057623056098</v>
      </c>
      <c r="G21" s="37">
        <v>217761.245648474</v>
      </c>
      <c r="H21" s="37">
        <v>0.24377770339603499</v>
      </c>
    </row>
    <row r="22" spans="1:9">
      <c r="A22" s="37">
        <v>21</v>
      </c>
      <c r="B22" s="37">
        <v>35</v>
      </c>
      <c r="C22" s="37">
        <v>46519.606</v>
      </c>
      <c r="D22" s="37">
        <v>1322023.8050168101</v>
      </c>
      <c r="E22" s="37">
        <v>1247666.79612212</v>
      </c>
      <c r="F22" s="37">
        <v>74357.008894690298</v>
      </c>
      <c r="G22" s="37">
        <v>1247666.79612212</v>
      </c>
      <c r="H22" s="37">
        <v>5.6244833574494203E-2</v>
      </c>
    </row>
    <row r="23" spans="1:9">
      <c r="A23" s="37">
        <v>22</v>
      </c>
      <c r="B23" s="37">
        <v>36</v>
      </c>
      <c r="C23" s="37">
        <v>160398.215</v>
      </c>
      <c r="D23" s="37">
        <v>801889.51994955703</v>
      </c>
      <c r="E23" s="37">
        <v>686722.17904256599</v>
      </c>
      <c r="F23" s="37">
        <v>115166.743806991</v>
      </c>
      <c r="G23" s="37">
        <v>686722.17904256599</v>
      </c>
      <c r="H23" s="37">
        <v>0.143619322483892</v>
      </c>
    </row>
    <row r="24" spans="1:9">
      <c r="A24" s="37">
        <v>23</v>
      </c>
      <c r="B24" s="37">
        <v>37</v>
      </c>
      <c r="C24" s="37">
        <v>162416.47399999999</v>
      </c>
      <c r="D24" s="37">
        <v>1290094.31224071</v>
      </c>
      <c r="E24" s="37">
        <v>1145299.37633743</v>
      </c>
      <c r="F24" s="37">
        <v>144793.662540447</v>
      </c>
      <c r="G24" s="37">
        <v>1145299.37633743</v>
      </c>
      <c r="H24" s="37">
        <v>0.112235054509238</v>
      </c>
    </row>
    <row r="25" spans="1:9">
      <c r="A25" s="37">
        <v>24</v>
      </c>
      <c r="B25" s="37">
        <v>38</v>
      </c>
      <c r="C25" s="37">
        <v>174700.13500000001</v>
      </c>
      <c r="D25" s="37">
        <v>903891.84063805302</v>
      </c>
      <c r="E25" s="37">
        <v>859794.688809735</v>
      </c>
      <c r="F25" s="37">
        <v>44088.390766371696</v>
      </c>
      <c r="G25" s="37">
        <v>859794.688809735</v>
      </c>
      <c r="H25" s="37">
        <v>4.8776652381907398E-2</v>
      </c>
    </row>
    <row r="26" spans="1:9">
      <c r="A26" s="37">
        <v>25</v>
      </c>
      <c r="B26" s="37">
        <v>39</v>
      </c>
      <c r="C26" s="37">
        <v>91936.75</v>
      </c>
      <c r="D26" s="37">
        <v>154536.85318830601</v>
      </c>
      <c r="E26" s="37">
        <v>124333.551003776</v>
      </c>
      <c r="F26" s="37">
        <v>30203.302184530701</v>
      </c>
      <c r="G26" s="37">
        <v>124333.551003776</v>
      </c>
      <c r="H26" s="37">
        <v>0.19544400938284501</v>
      </c>
    </row>
    <row r="27" spans="1:9">
      <c r="A27" s="37">
        <v>26</v>
      </c>
      <c r="B27" s="37">
        <v>42</v>
      </c>
      <c r="C27" s="37">
        <v>13332.915999999999</v>
      </c>
      <c r="D27" s="37">
        <v>288004.2574</v>
      </c>
      <c r="E27" s="37">
        <v>253336.21340000001</v>
      </c>
      <c r="F27" s="37">
        <v>34668.044000000002</v>
      </c>
      <c r="G27" s="37">
        <v>253336.21340000001</v>
      </c>
      <c r="H27" s="37">
        <v>0.12037337334166801</v>
      </c>
    </row>
    <row r="28" spans="1:9">
      <c r="A28" s="37">
        <v>27</v>
      </c>
      <c r="B28" s="37">
        <v>75</v>
      </c>
      <c r="C28" s="37">
        <v>91</v>
      </c>
      <c r="D28" s="37">
        <v>49368.376068376099</v>
      </c>
      <c r="E28" s="37">
        <v>45518.012820512798</v>
      </c>
      <c r="F28" s="37">
        <v>3850.3632478632499</v>
      </c>
      <c r="G28" s="37">
        <v>45518.012820512798</v>
      </c>
      <c r="H28" s="37">
        <v>7.7992503592389295E-2</v>
      </c>
    </row>
    <row r="29" spans="1:9">
      <c r="A29" s="37">
        <v>28</v>
      </c>
      <c r="B29" s="37">
        <v>76</v>
      </c>
      <c r="C29" s="37">
        <v>2209</v>
      </c>
      <c r="D29" s="37">
        <v>340718.428539316</v>
      </c>
      <c r="E29" s="37">
        <v>321726.98987692298</v>
      </c>
      <c r="F29" s="37">
        <v>18948.703619658099</v>
      </c>
      <c r="G29" s="37">
        <v>321726.98987692298</v>
      </c>
      <c r="H29" s="37">
        <v>5.5620943851834498E-2</v>
      </c>
    </row>
    <row r="30" spans="1:9">
      <c r="A30" s="37">
        <v>29</v>
      </c>
      <c r="B30" s="37">
        <v>99</v>
      </c>
      <c r="C30" s="37">
        <v>23</v>
      </c>
      <c r="D30" s="37">
        <v>11253.6116783904</v>
      </c>
      <c r="E30" s="37">
        <v>10649.354738673301</v>
      </c>
      <c r="F30" s="37">
        <v>604.25693971711701</v>
      </c>
      <c r="G30" s="37">
        <v>10649.354738673301</v>
      </c>
      <c r="H30" s="37">
        <v>5.3694489998924601E-2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100</v>
      </c>
      <c r="D34" s="34">
        <v>178119.81</v>
      </c>
      <c r="E34" s="34">
        <v>171019.86</v>
      </c>
      <c r="F34" s="30"/>
      <c r="G34" s="30"/>
      <c r="H34" s="30"/>
    </row>
    <row r="35" spans="1:8">
      <c r="A35" s="30"/>
      <c r="B35" s="33">
        <v>71</v>
      </c>
      <c r="C35" s="34">
        <v>93</v>
      </c>
      <c r="D35" s="34">
        <v>227151.28</v>
      </c>
      <c r="E35" s="34">
        <v>255188.84</v>
      </c>
      <c r="F35" s="30"/>
      <c r="G35" s="30"/>
      <c r="H35" s="30"/>
    </row>
    <row r="36" spans="1:8">
      <c r="A36" s="30"/>
      <c r="B36" s="33">
        <v>72</v>
      </c>
      <c r="C36" s="34">
        <v>41</v>
      </c>
      <c r="D36" s="34">
        <v>163349.54999999999</v>
      </c>
      <c r="E36" s="34">
        <v>175950.45</v>
      </c>
      <c r="F36" s="30"/>
      <c r="G36" s="30"/>
      <c r="H36" s="30"/>
    </row>
    <row r="37" spans="1:8">
      <c r="A37" s="30"/>
      <c r="B37" s="33">
        <v>73</v>
      </c>
      <c r="C37" s="34">
        <v>153</v>
      </c>
      <c r="D37" s="34">
        <v>268822.58</v>
      </c>
      <c r="E37" s="34">
        <v>342068.01</v>
      </c>
      <c r="F37" s="30"/>
      <c r="G37" s="30"/>
      <c r="H37" s="30"/>
    </row>
    <row r="38" spans="1:8">
      <c r="A38" s="30"/>
      <c r="B38" s="33">
        <v>77</v>
      </c>
      <c r="C38" s="34">
        <v>168</v>
      </c>
      <c r="D38" s="34">
        <v>229023.03</v>
      </c>
      <c r="E38" s="34">
        <v>277441.71000000002</v>
      </c>
      <c r="F38" s="30"/>
      <c r="G38" s="30"/>
      <c r="H38" s="30"/>
    </row>
    <row r="39" spans="1:8">
      <c r="A39" s="30"/>
      <c r="B39" s="33">
        <v>78</v>
      </c>
      <c r="C39" s="34">
        <v>70</v>
      </c>
      <c r="D39" s="34">
        <v>95419.72</v>
      </c>
      <c r="E39" s="34">
        <v>83192.22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2016-10-18T05:24:04Z</dcterms:modified>
</cp:coreProperties>
</file>