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<sst xmlns="http://schemas.openxmlformats.org/spreadsheetml/2006/main" count="121" uniqueCount="80">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</sst>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982" Type="http://schemas.openxmlformats.org/officeDocument/2006/relationships/image" Target="cid:da4e820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U11" sqref="U11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9" t="s">
        <v>4</v>
      </c>
      <c r="D2" s="69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12878300.767200002</v>
      </c>
      <c r="F3" s="25">
        <f>RA!I7</f>
        <v>1364100.3145000001</v>
      </c>
      <c r="G3" s="16">
        <f>SUM(G4:G42)</f>
        <v>11514200.452699998</v>
      </c>
      <c r="H3" s="27">
        <f>RA!J7</f>
        <v>10.5922383640414</v>
      </c>
      <c r="I3" s="20">
        <f>SUM(I4:I42)</f>
        <v>12879536.180343606</v>
      </c>
      <c r="J3" s="21">
        <f>SUM(J4:J42)</f>
        <v>11515381.98792577</v>
      </c>
      <c r="K3" s="22">
        <f>E3-I3</f>
        <v>-1235.4131436031312</v>
      </c>
      <c r="L3" s="22">
        <f>G3-J3</f>
        <v>-1181.5352257713675</v>
      </c>
    </row>
    <row r="4" spans="1:13">
      <c r="A4" s="71">
        <f>RA!A8</f>
        <v>42661</v>
      </c>
      <c r="B4" s="12">
        <v>12</v>
      </c>
      <c r="C4" s="66" t="s">
        <v>6</v>
      </c>
      <c r="D4" s="66"/>
      <c r="E4" s="15">
        <f>VLOOKUP(C4,RA!B8:D35,3,0)</f>
        <v>448598.33679999999</v>
      </c>
      <c r="F4" s="25">
        <f>VLOOKUP(C4,RA!B8:I38,8,0)</f>
        <v>124858.2597</v>
      </c>
      <c r="G4" s="16">
        <f t="shared" ref="G4:G42" si="0">E4-F4</f>
        <v>323740.07709999999</v>
      </c>
      <c r="H4" s="27">
        <f>RA!J8</f>
        <v>27.832974279542601</v>
      </c>
      <c r="I4" s="20">
        <f>VLOOKUP(B4,RMS!B:D,3,FALSE)</f>
        <v>448598.83994358999</v>
      </c>
      <c r="J4" s="21">
        <f>VLOOKUP(B4,RMS!B:E,4,FALSE)</f>
        <v>323740.08799230802</v>
      </c>
      <c r="K4" s="22">
        <f t="shared" ref="K4:K42" si="1">E4-I4</f>
        <v>-0.50314359000185505</v>
      </c>
      <c r="L4" s="22">
        <f t="shared" ref="L4:L42" si="2">G4-J4</f>
        <v>-1.0892308026086539E-2</v>
      </c>
    </row>
    <row r="5" spans="1:13">
      <c r="A5" s="71"/>
      <c r="B5" s="12">
        <v>13</v>
      </c>
      <c r="C5" s="66" t="s">
        <v>7</v>
      </c>
      <c r="D5" s="66"/>
      <c r="E5" s="15">
        <f>VLOOKUP(C5,RA!B8:D36,3,0)</f>
        <v>148873.34460000001</v>
      </c>
      <c r="F5" s="25">
        <f>VLOOKUP(C5,RA!B9:I39,8,0)</f>
        <v>12309.045</v>
      </c>
      <c r="G5" s="16">
        <f t="shared" si="0"/>
        <v>136564.2996</v>
      </c>
      <c r="H5" s="27">
        <f>RA!J9</f>
        <v>8.2681322388991294</v>
      </c>
      <c r="I5" s="20">
        <f>VLOOKUP(B5,RMS!B:D,3,FALSE)</f>
        <v>148873.36378461501</v>
      </c>
      <c r="J5" s="21">
        <f>VLOOKUP(B5,RMS!B:E,4,FALSE)</f>
        <v>136564.30296752101</v>
      </c>
      <c r="K5" s="22">
        <f t="shared" si="1"/>
        <v>-1.918461499735713E-2</v>
      </c>
      <c r="L5" s="22">
        <f t="shared" si="2"/>
        <v>-3.367521014297381E-3</v>
      </c>
      <c r="M5" s="32"/>
    </row>
    <row r="6" spans="1:13">
      <c r="A6" s="71"/>
      <c r="B6" s="12">
        <v>14</v>
      </c>
      <c r="C6" s="66" t="s">
        <v>8</v>
      </c>
      <c r="D6" s="66"/>
      <c r="E6" s="15">
        <f>VLOOKUP(C6,RA!B10:D37,3,0)</f>
        <v>68463.632700000002</v>
      </c>
      <c r="F6" s="25">
        <f>VLOOKUP(C6,RA!B10:I40,8,0)</f>
        <v>22422.282500000001</v>
      </c>
      <c r="G6" s="16">
        <f t="shared" si="0"/>
        <v>46041.350200000001</v>
      </c>
      <c r="H6" s="27">
        <f>RA!J10</f>
        <v>32.750646753221403</v>
      </c>
      <c r="I6" s="20">
        <f>VLOOKUP(B6,RMS!B:D,3,FALSE)</f>
        <v>68465.375511663296</v>
      </c>
      <c r="J6" s="21">
        <f>VLOOKUP(B6,RMS!B:E,4,FALSE)</f>
        <v>46041.349651111901</v>
      </c>
      <c r="K6" s="22">
        <f>E6-I6</f>
        <v>-1.7428116632945603</v>
      </c>
      <c r="L6" s="22">
        <f t="shared" si="2"/>
        <v>5.4888809972908348E-4</v>
      </c>
      <c r="M6" s="32"/>
    </row>
    <row r="7" spans="1:13">
      <c r="A7" s="71"/>
      <c r="B7" s="12">
        <v>15</v>
      </c>
      <c r="C7" s="66" t="s">
        <v>9</v>
      </c>
      <c r="D7" s="66"/>
      <c r="E7" s="15">
        <f>VLOOKUP(C7,RA!B10:D38,3,0)</f>
        <v>34989.876900000003</v>
      </c>
      <c r="F7" s="25">
        <f>VLOOKUP(C7,RA!B11:I41,8,0)</f>
        <v>8384.2149000000009</v>
      </c>
      <c r="G7" s="16">
        <f t="shared" si="0"/>
        <v>26605.662000000004</v>
      </c>
      <c r="H7" s="27">
        <f>RA!J11</f>
        <v>23.9618302286739</v>
      </c>
      <c r="I7" s="20">
        <f>VLOOKUP(B7,RMS!B:D,3,FALSE)</f>
        <v>34989.896768595398</v>
      </c>
      <c r="J7" s="21">
        <f>VLOOKUP(B7,RMS!B:E,4,FALSE)</f>
        <v>26605.662779320799</v>
      </c>
      <c r="K7" s="22">
        <f t="shared" si="1"/>
        <v>-1.9868595394655131E-2</v>
      </c>
      <c r="L7" s="22">
        <f t="shared" si="2"/>
        <v>-7.7932079511811025E-4</v>
      </c>
      <c r="M7" s="32"/>
    </row>
    <row r="8" spans="1:13">
      <c r="A8" s="71"/>
      <c r="B8" s="12">
        <v>16</v>
      </c>
      <c r="C8" s="66" t="s">
        <v>10</v>
      </c>
      <c r="D8" s="66"/>
      <c r="E8" s="15">
        <f>VLOOKUP(C8,RA!B12:D38,3,0)</f>
        <v>122964.75109999999</v>
      </c>
      <c r="F8" s="25">
        <f>VLOOKUP(C8,RA!B12:I42,8,0)</f>
        <v>20927.852900000002</v>
      </c>
      <c r="G8" s="16">
        <f t="shared" si="0"/>
        <v>102036.8982</v>
      </c>
      <c r="H8" s="27">
        <f>RA!J12</f>
        <v>17.019391909296498</v>
      </c>
      <c r="I8" s="20">
        <f>VLOOKUP(B8,RMS!B:D,3,FALSE)</f>
        <v>122964.745908547</v>
      </c>
      <c r="J8" s="21">
        <f>VLOOKUP(B8,RMS!B:E,4,FALSE)</f>
        <v>102036.89866324799</v>
      </c>
      <c r="K8" s="22">
        <f t="shared" si="1"/>
        <v>5.1914529904024675E-3</v>
      </c>
      <c r="L8" s="22">
        <f t="shared" si="2"/>
        <v>-4.632479976862669E-4</v>
      </c>
      <c r="M8" s="32"/>
    </row>
    <row r="9" spans="1:13">
      <c r="A9" s="71"/>
      <c r="B9" s="12">
        <v>17</v>
      </c>
      <c r="C9" s="66" t="s">
        <v>11</v>
      </c>
      <c r="D9" s="66"/>
      <c r="E9" s="15">
        <f>VLOOKUP(C9,RA!B12:D39,3,0)</f>
        <v>188190.932</v>
      </c>
      <c r="F9" s="25">
        <f>VLOOKUP(C9,RA!B13:I43,8,0)</f>
        <v>56736.453999999998</v>
      </c>
      <c r="G9" s="16">
        <f t="shared" si="0"/>
        <v>131454.478</v>
      </c>
      <c r="H9" s="27">
        <f>RA!J13</f>
        <v>30.1483463613433</v>
      </c>
      <c r="I9" s="20">
        <f>VLOOKUP(B9,RMS!B:D,3,FALSE)</f>
        <v>188191.11263589701</v>
      </c>
      <c r="J9" s="21">
        <f>VLOOKUP(B9,RMS!B:E,4,FALSE)</f>
        <v>131454.47816752101</v>
      </c>
      <c r="K9" s="22">
        <f t="shared" si="1"/>
        <v>-0.18063589700614102</v>
      </c>
      <c r="L9" s="22">
        <f t="shared" si="2"/>
        <v>-1.6752100782468915E-4</v>
      </c>
      <c r="M9" s="32"/>
    </row>
    <row r="10" spans="1:13">
      <c r="A10" s="71"/>
      <c r="B10" s="12">
        <v>18</v>
      </c>
      <c r="C10" s="66" t="s">
        <v>12</v>
      </c>
      <c r="D10" s="66"/>
      <c r="E10" s="15">
        <f>VLOOKUP(C10,RA!B14:D40,3,0)</f>
        <v>98273.596000000005</v>
      </c>
      <c r="F10" s="25">
        <f>VLOOKUP(C10,RA!B14:I43,8,0)</f>
        <v>19415.633999999998</v>
      </c>
      <c r="G10" s="16">
        <f t="shared" si="0"/>
        <v>78857.962</v>
      </c>
      <c r="H10" s="27">
        <f>RA!J14</f>
        <v>19.756714713075102</v>
      </c>
      <c r="I10" s="20">
        <f>VLOOKUP(B10,RMS!B:D,3,FALSE)</f>
        <v>98273.586900854702</v>
      </c>
      <c r="J10" s="21">
        <f>VLOOKUP(B10,RMS!B:E,4,FALSE)</f>
        <v>78857.962935042699</v>
      </c>
      <c r="K10" s="22">
        <f t="shared" si="1"/>
        <v>9.0991453034803271E-3</v>
      </c>
      <c r="L10" s="22">
        <f t="shared" si="2"/>
        <v>-9.3504269898403436E-4</v>
      </c>
      <c r="M10" s="32"/>
    </row>
    <row r="11" spans="1:13">
      <c r="A11" s="71"/>
      <c r="B11" s="12">
        <v>19</v>
      </c>
      <c r="C11" s="66" t="s">
        <v>13</v>
      </c>
      <c r="D11" s="66"/>
      <c r="E11" s="15">
        <f>VLOOKUP(C11,RA!B14:D41,3,0)</f>
        <v>65670.713699999993</v>
      </c>
      <c r="F11" s="25">
        <f>VLOOKUP(C11,RA!B15:I44,8,0)</f>
        <v>14619.0728</v>
      </c>
      <c r="G11" s="16">
        <f t="shared" si="0"/>
        <v>51051.640899999991</v>
      </c>
      <c r="H11" s="27">
        <f>RA!J15</f>
        <v>22.2611754560542</v>
      </c>
      <c r="I11" s="20">
        <f>VLOOKUP(B11,RMS!B:D,3,FALSE)</f>
        <v>65670.764681196597</v>
      </c>
      <c r="J11" s="21">
        <f>VLOOKUP(B11,RMS!B:E,4,FALSE)</f>
        <v>51051.640007692302</v>
      </c>
      <c r="K11" s="22">
        <f t="shared" si="1"/>
        <v>-5.0981196603970602E-2</v>
      </c>
      <c r="L11" s="22">
        <f t="shared" si="2"/>
        <v>8.9230768935522065E-4</v>
      </c>
      <c r="M11" s="32"/>
    </row>
    <row r="12" spans="1:13">
      <c r="A12" s="71"/>
      <c r="B12" s="12">
        <v>21</v>
      </c>
      <c r="C12" s="66" t="s">
        <v>14</v>
      </c>
      <c r="D12" s="66"/>
      <c r="E12" s="15">
        <f>VLOOKUP(C12,RA!B16:D42,3,0)</f>
        <v>580148.93859999999</v>
      </c>
      <c r="F12" s="25">
        <f>VLOOKUP(C12,RA!B16:I45,8,0)</f>
        <v>-2040.8416</v>
      </c>
      <c r="G12" s="16">
        <f t="shared" si="0"/>
        <v>582189.78020000004</v>
      </c>
      <c r="H12" s="27">
        <f>RA!J16</f>
        <v>-0.351778907830962</v>
      </c>
      <c r="I12" s="20">
        <f>VLOOKUP(B12,RMS!B:D,3,FALSE)</f>
        <v>580148.63221453002</v>
      </c>
      <c r="J12" s="21">
        <f>VLOOKUP(B12,RMS!B:E,4,FALSE)</f>
        <v>582189.78003333299</v>
      </c>
      <c r="K12" s="22">
        <f t="shared" si="1"/>
        <v>0.30638546997215599</v>
      </c>
      <c r="L12" s="22">
        <f t="shared" si="2"/>
        <v>1.6666704323142767E-4</v>
      </c>
      <c r="M12" s="32"/>
    </row>
    <row r="13" spans="1:13">
      <c r="A13" s="71"/>
      <c r="B13" s="12">
        <v>22</v>
      </c>
      <c r="C13" s="66" t="s">
        <v>15</v>
      </c>
      <c r="D13" s="66"/>
      <c r="E13" s="15">
        <f>VLOOKUP(C13,RA!B16:D43,3,0)</f>
        <v>447689.35080000001</v>
      </c>
      <c r="F13" s="25">
        <f>VLOOKUP(C13,RA!B17:I46,8,0)</f>
        <v>59723.793100000003</v>
      </c>
      <c r="G13" s="16">
        <f t="shared" si="0"/>
        <v>387965.5577</v>
      </c>
      <c r="H13" s="27">
        <f>RA!J17</f>
        <v>13.3404542666196</v>
      </c>
      <c r="I13" s="20">
        <f>VLOOKUP(B13,RMS!B:D,3,FALSE)</f>
        <v>447689.35510940198</v>
      </c>
      <c r="J13" s="21">
        <f>VLOOKUP(B13,RMS!B:E,4,FALSE)</f>
        <v>387965.55778974399</v>
      </c>
      <c r="K13" s="22">
        <f t="shared" si="1"/>
        <v>-4.3094019638374448E-3</v>
      </c>
      <c r="L13" s="22">
        <f t="shared" si="2"/>
        <v>-8.9743989519774914E-5</v>
      </c>
      <c r="M13" s="32"/>
    </row>
    <row r="14" spans="1:13">
      <c r="A14" s="71"/>
      <c r="B14" s="12">
        <v>23</v>
      </c>
      <c r="C14" s="66" t="s">
        <v>16</v>
      </c>
      <c r="D14" s="66"/>
      <c r="E14" s="15">
        <f>VLOOKUP(C14,RA!B18:D43,3,0)</f>
        <v>1054662.6795000001</v>
      </c>
      <c r="F14" s="25">
        <f>VLOOKUP(C14,RA!B18:I47,8,0)</f>
        <v>139547.52499999999</v>
      </c>
      <c r="G14" s="16">
        <f t="shared" si="0"/>
        <v>915115.15450000006</v>
      </c>
      <c r="H14" s="27">
        <f>RA!J18</f>
        <v>13.231484124019399</v>
      </c>
      <c r="I14" s="20">
        <f>VLOOKUP(B14,RMS!B:D,3,FALSE)</f>
        <v>1054662.97286923</v>
      </c>
      <c r="J14" s="21">
        <f>VLOOKUP(B14,RMS!B:E,4,FALSE)</f>
        <v>915115.16010683798</v>
      </c>
      <c r="K14" s="22">
        <f t="shared" si="1"/>
        <v>-0.29336922988295555</v>
      </c>
      <c r="L14" s="22">
        <f t="shared" si="2"/>
        <v>-5.6068379199132323E-3</v>
      </c>
      <c r="M14" s="32"/>
    </row>
    <row r="15" spans="1:13">
      <c r="A15" s="71"/>
      <c r="B15" s="12">
        <v>24</v>
      </c>
      <c r="C15" s="66" t="s">
        <v>17</v>
      </c>
      <c r="D15" s="66"/>
      <c r="E15" s="15">
        <f>VLOOKUP(C15,RA!B18:D44,3,0)</f>
        <v>375078.21169999999</v>
      </c>
      <c r="F15" s="25">
        <f>VLOOKUP(C15,RA!B19:I48,8,0)</f>
        <v>36302.303899999999</v>
      </c>
      <c r="G15" s="16">
        <f t="shared" si="0"/>
        <v>338775.90779999999</v>
      </c>
      <c r="H15" s="27">
        <f>RA!J19</f>
        <v>9.6785957615250098</v>
      </c>
      <c r="I15" s="20">
        <f>VLOOKUP(B15,RMS!B:D,3,FALSE)</f>
        <v>375078.222565812</v>
      </c>
      <c r="J15" s="21">
        <f>VLOOKUP(B15,RMS!B:E,4,FALSE)</f>
        <v>338775.90794359002</v>
      </c>
      <c r="K15" s="22">
        <f t="shared" si="1"/>
        <v>-1.086581201525405E-2</v>
      </c>
      <c r="L15" s="22">
        <f t="shared" si="2"/>
        <v>-1.4359003398567438E-4</v>
      </c>
      <c r="M15" s="32"/>
    </row>
    <row r="16" spans="1:13">
      <c r="A16" s="71"/>
      <c r="B16" s="12">
        <v>25</v>
      </c>
      <c r="C16" s="66" t="s">
        <v>18</v>
      </c>
      <c r="D16" s="66"/>
      <c r="E16" s="15">
        <f>VLOOKUP(C16,RA!B20:D45,3,0)</f>
        <v>814585.58169999998</v>
      </c>
      <c r="F16" s="25">
        <f>VLOOKUP(C16,RA!B20:I49,8,0)</f>
        <v>80357.485000000001</v>
      </c>
      <c r="G16" s="16">
        <f t="shared" si="0"/>
        <v>734228.09669999999</v>
      </c>
      <c r="H16" s="27">
        <f>RA!J20</f>
        <v>9.8648302652617392</v>
      </c>
      <c r="I16" s="20">
        <f>VLOOKUP(B16,RMS!B:D,3,FALSE)</f>
        <v>814585.66043893795</v>
      </c>
      <c r="J16" s="21">
        <f>VLOOKUP(B16,RMS!B:E,4,FALSE)</f>
        <v>734228.09669999999</v>
      </c>
      <c r="K16" s="22">
        <f t="shared" si="1"/>
        <v>-7.8738937969319522E-2</v>
      </c>
      <c r="L16" s="22">
        <f t="shared" si="2"/>
        <v>0</v>
      </c>
      <c r="M16" s="32"/>
    </row>
    <row r="17" spans="1:13">
      <c r="A17" s="71"/>
      <c r="B17" s="12">
        <v>26</v>
      </c>
      <c r="C17" s="66" t="s">
        <v>19</v>
      </c>
      <c r="D17" s="66"/>
      <c r="E17" s="15">
        <f>VLOOKUP(C17,RA!B20:D46,3,0)</f>
        <v>276431.82890000002</v>
      </c>
      <c r="F17" s="25">
        <f>VLOOKUP(C17,RA!B21:I50,8,0)</f>
        <v>32592.4319</v>
      </c>
      <c r="G17" s="16">
        <f t="shared" si="0"/>
        <v>243839.39700000003</v>
      </c>
      <c r="H17" s="27">
        <f>RA!J21</f>
        <v>11.7904049000777</v>
      </c>
      <c r="I17" s="20">
        <f>VLOOKUP(B17,RMS!B:D,3,FALSE)</f>
        <v>276431.47755158501</v>
      </c>
      <c r="J17" s="21">
        <f>VLOOKUP(B17,RMS!B:E,4,FALSE)</f>
        <v>243839.39703868801</v>
      </c>
      <c r="K17" s="22">
        <f t="shared" si="1"/>
        <v>0.35134841501712799</v>
      </c>
      <c r="L17" s="22">
        <f t="shared" si="2"/>
        <v>-3.8687983760610223E-5</v>
      </c>
      <c r="M17" s="32"/>
    </row>
    <row r="18" spans="1:13">
      <c r="A18" s="71"/>
      <c r="B18" s="12">
        <v>27</v>
      </c>
      <c r="C18" s="66" t="s">
        <v>20</v>
      </c>
      <c r="D18" s="66"/>
      <c r="E18" s="15">
        <f>VLOOKUP(C18,RA!B22:D47,3,0)</f>
        <v>894222.99939999997</v>
      </c>
      <c r="F18" s="25">
        <f>VLOOKUP(C18,RA!B22:I51,8,0)</f>
        <v>58880.348899999997</v>
      </c>
      <c r="G18" s="16">
        <f t="shared" si="0"/>
        <v>835342.65049999999</v>
      </c>
      <c r="H18" s="27">
        <f>RA!J22</f>
        <v>6.5845263362167099</v>
      </c>
      <c r="I18" s="20">
        <f>VLOOKUP(B18,RMS!B:D,3,FALSE)</f>
        <v>894224.03701243503</v>
      </c>
      <c r="J18" s="21">
        <f>VLOOKUP(B18,RMS!B:E,4,FALSE)</f>
        <v>835342.65041084599</v>
      </c>
      <c r="K18" s="22">
        <f t="shared" si="1"/>
        <v>-1.0376124350586906</v>
      </c>
      <c r="L18" s="22">
        <f t="shared" si="2"/>
        <v>8.9153996668756008E-5</v>
      </c>
      <c r="M18" s="32"/>
    </row>
    <row r="19" spans="1:13">
      <c r="A19" s="71"/>
      <c r="B19" s="12">
        <v>29</v>
      </c>
      <c r="C19" s="66" t="s">
        <v>21</v>
      </c>
      <c r="D19" s="66"/>
      <c r="E19" s="15">
        <f>VLOOKUP(C19,RA!B22:D48,3,0)</f>
        <v>2157978.7906999998</v>
      </c>
      <c r="F19" s="25">
        <f>VLOOKUP(C19,RA!B23:I52,8,0)</f>
        <v>185746.08050000001</v>
      </c>
      <c r="G19" s="16">
        <f t="shared" si="0"/>
        <v>1972232.7101999999</v>
      </c>
      <c r="H19" s="27">
        <f>RA!J23</f>
        <v>8.6074099198976892</v>
      </c>
      <c r="I19" s="20">
        <f>VLOOKUP(B19,RMS!B:D,3,FALSE)</f>
        <v>2157980.2196589699</v>
      </c>
      <c r="J19" s="21">
        <f>VLOOKUP(B19,RMS!B:E,4,FALSE)</f>
        <v>1972232.7294658101</v>
      </c>
      <c r="K19" s="22">
        <f t="shared" si="1"/>
        <v>-1.4289589701220393</v>
      </c>
      <c r="L19" s="22">
        <f t="shared" si="2"/>
        <v>-1.9265810260549188E-2</v>
      </c>
      <c r="M19" s="32"/>
    </row>
    <row r="20" spans="1:13">
      <c r="A20" s="71"/>
      <c r="B20" s="12">
        <v>31</v>
      </c>
      <c r="C20" s="66" t="s">
        <v>22</v>
      </c>
      <c r="D20" s="66"/>
      <c r="E20" s="15">
        <f>VLOOKUP(C20,RA!B24:D49,3,0)</f>
        <v>219555.0294</v>
      </c>
      <c r="F20" s="25">
        <f>VLOOKUP(C20,RA!B24:I53,8,0)</f>
        <v>33574.112500000003</v>
      </c>
      <c r="G20" s="16">
        <f t="shared" si="0"/>
        <v>185980.91690000001</v>
      </c>
      <c r="H20" s="27">
        <f>RA!J24</f>
        <v>15.2918895056749</v>
      </c>
      <c r="I20" s="20">
        <f>VLOOKUP(B20,RMS!B:D,3,FALSE)</f>
        <v>219555.06139666401</v>
      </c>
      <c r="J20" s="21">
        <f>VLOOKUP(B20,RMS!B:E,4,FALSE)</f>
        <v>185980.92179607501</v>
      </c>
      <c r="K20" s="22">
        <f t="shared" si="1"/>
        <v>-3.1996664009056985E-2</v>
      </c>
      <c r="L20" s="22">
        <f t="shared" si="2"/>
        <v>-4.8960749991238117E-3</v>
      </c>
      <c r="M20" s="32"/>
    </row>
    <row r="21" spans="1:13">
      <c r="A21" s="71"/>
      <c r="B21" s="12">
        <v>32</v>
      </c>
      <c r="C21" s="66" t="s">
        <v>23</v>
      </c>
      <c r="D21" s="66"/>
      <c r="E21" s="15">
        <f>VLOOKUP(C21,RA!B24:D50,3,0)</f>
        <v>246603.43</v>
      </c>
      <c r="F21" s="25">
        <f>VLOOKUP(C21,RA!B25:I54,8,0)</f>
        <v>19220.587200000002</v>
      </c>
      <c r="G21" s="16">
        <f t="shared" si="0"/>
        <v>227382.84279999998</v>
      </c>
      <c r="H21" s="27">
        <f>RA!J25</f>
        <v>7.7941280865395903</v>
      </c>
      <c r="I21" s="20">
        <f>VLOOKUP(B21,RMS!B:D,3,FALSE)</f>
        <v>246603.427436192</v>
      </c>
      <c r="J21" s="21">
        <f>VLOOKUP(B21,RMS!B:E,4,FALSE)</f>
        <v>227382.839671842</v>
      </c>
      <c r="K21" s="22">
        <f t="shared" si="1"/>
        <v>2.5638079969212413E-3</v>
      </c>
      <c r="L21" s="22">
        <f t="shared" si="2"/>
        <v>3.1281579867936671E-3</v>
      </c>
      <c r="M21" s="32"/>
    </row>
    <row r="22" spans="1:13">
      <c r="A22" s="71"/>
      <c r="B22" s="12">
        <v>33</v>
      </c>
      <c r="C22" s="66" t="s">
        <v>24</v>
      </c>
      <c r="D22" s="66"/>
      <c r="E22" s="15">
        <f>VLOOKUP(C22,RA!B26:D51,3,0)</f>
        <v>433740.18660000002</v>
      </c>
      <c r="F22" s="25">
        <f>VLOOKUP(C22,RA!B26:I55,8,0)</f>
        <v>108096.8808</v>
      </c>
      <c r="G22" s="16">
        <f t="shared" si="0"/>
        <v>325643.30580000003</v>
      </c>
      <c r="H22" s="27">
        <f>RA!J26</f>
        <v>24.9220349277177</v>
      </c>
      <c r="I22" s="20">
        <f>VLOOKUP(B22,RMS!B:D,3,FALSE)</f>
        <v>433740.17211940797</v>
      </c>
      <c r="J22" s="21">
        <f>VLOOKUP(B22,RMS!B:E,4,FALSE)</f>
        <v>325643.29844821797</v>
      </c>
      <c r="K22" s="22">
        <f t="shared" si="1"/>
        <v>1.4480592042673379E-2</v>
      </c>
      <c r="L22" s="22">
        <f t="shared" si="2"/>
        <v>7.3517820565029979E-3</v>
      </c>
      <c r="M22" s="32"/>
    </row>
    <row r="23" spans="1:13">
      <c r="A23" s="71"/>
      <c r="B23" s="12">
        <v>34</v>
      </c>
      <c r="C23" s="66" t="s">
        <v>25</v>
      </c>
      <c r="D23" s="66"/>
      <c r="E23" s="15">
        <f>VLOOKUP(C23,RA!B26:D52,3,0)</f>
        <v>176309.19959999999</v>
      </c>
      <c r="F23" s="25">
        <f>VLOOKUP(C23,RA!B27:I56,8,0)</f>
        <v>45186.5795</v>
      </c>
      <c r="G23" s="16">
        <f t="shared" si="0"/>
        <v>131122.6201</v>
      </c>
      <c r="H23" s="27">
        <f>RA!J27</f>
        <v>25.629167169107799</v>
      </c>
      <c r="I23" s="20">
        <f>VLOOKUP(B23,RMS!B:D,3,FALSE)</f>
        <v>176309.08240923501</v>
      </c>
      <c r="J23" s="21">
        <f>VLOOKUP(B23,RMS!B:E,4,FALSE)</f>
        <v>131122.618511668</v>
      </c>
      <c r="K23" s="22">
        <f t="shared" si="1"/>
        <v>0.11719076498411596</v>
      </c>
      <c r="L23" s="22">
        <f t="shared" si="2"/>
        <v>1.5883320011198521E-3</v>
      </c>
      <c r="M23" s="32"/>
    </row>
    <row r="24" spans="1:13">
      <c r="A24" s="71"/>
      <c r="B24" s="12">
        <v>35</v>
      </c>
      <c r="C24" s="66" t="s">
        <v>26</v>
      </c>
      <c r="D24" s="66"/>
      <c r="E24" s="15">
        <f>VLOOKUP(C24,RA!B28:D53,3,0)</f>
        <v>985933.65729999996</v>
      </c>
      <c r="F24" s="25">
        <f>VLOOKUP(C24,RA!B28:I57,8,0)</f>
        <v>27321.8766</v>
      </c>
      <c r="G24" s="16">
        <f t="shared" si="0"/>
        <v>958611.7807</v>
      </c>
      <c r="H24" s="27">
        <f>RA!J28</f>
        <v>2.7711678567522999</v>
      </c>
      <c r="I24" s="20">
        <f>VLOOKUP(B24,RMS!B:D,3,FALSE)</f>
        <v>985933.73674513295</v>
      </c>
      <c r="J24" s="21">
        <f>VLOOKUP(B24,RMS!B:E,4,FALSE)</f>
        <v>958611.79705132695</v>
      </c>
      <c r="K24" s="22">
        <f t="shared" si="1"/>
        <v>-7.9445132985711098E-2</v>
      </c>
      <c r="L24" s="22">
        <f t="shared" si="2"/>
        <v>-1.6351326950825751E-2</v>
      </c>
      <c r="M24" s="32"/>
    </row>
    <row r="25" spans="1:13">
      <c r="A25" s="71"/>
      <c r="B25" s="12">
        <v>36</v>
      </c>
      <c r="C25" s="66" t="s">
        <v>27</v>
      </c>
      <c r="D25" s="66"/>
      <c r="E25" s="15">
        <f>VLOOKUP(C25,RA!B28:D54,3,0)</f>
        <v>649939.41119999997</v>
      </c>
      <c r="F25" s="25">
        <f>VLOOKUP(C25,RA!B29:I58,8,0)</f>
        <v>87222.207699999999</v>
      </c>
      <c r="G25" s="16">
        <f t="shared" si="0"/>
        <v>562717.20349999995</v>
      </c>
      <c r="H25" s="27">
        <f>RA!J29</f>
        <v>13.4200521151594</v>
      </c>
      <c r="I25" s="20">
        <f>VLOOKUP(B25,RMS!B:D,3,FALSE)</f>
        <v>649939.48565486702</v>
      </c>
      <c r="J25" s="21">
        <f>VLOOKUP(B25,RMS!B:E,4,FALSE)</f>
        <v>562717.17492098699</v>
      </c>
      <c r="K25" s="22">
        <f t="shared" si="1"/>
        <v>-7.4454867048189044E-2</v>
      </c>
      <c r="L25" s="22">
        <f t="shared" si="2"/>
        <v>2.8579012956470251E-2</v>
      </c>
      <c r="M25" s="32"/>
    </row>
    <row r="26" spans="1:13">
      <c r="A26" s="71"/>
      <c r="B26" s="12">
        <v>37</v>
      </c>
      <c r="C26" s="66" t="s">
        <v>67</v>
      </c>
      <c r="D26" s="66"/>
      <c r="E26" s="15">
        <f>VLOOKUP(C26,RA!B30:D55,3,0)</f>
        <v>852030.33389999997</v>
      </c>
      <c r="F26" s="25">
        <f>VLOOKUP(C26,RA!B30:I59,8,0)</f>
        <v>99439.484800000006</v>
      </c>
      <c r="G26" s="16">
        <f t="shared" si="0"/>
        <v>752590.84909999999</v>
      </c>
      <c r="H26" s="27">
        <f>RA!J30</f>
        <v>11.670885512354401</v>
      </c>
      <c r="I26" s="20">
        <f>VLOOKUP(B26,RMS!B:D,3,FALSE)</f>
        <v>852030.387626549</v>
      </c>
      <c r="J26" s="21">
        <f>VLOOKUP(B26,RMS!B:E,4,FALSE)</f>
        <v>752590.834216533</v>
      </c>
      <c r="K26" s="22">
        <f t="shared" si="1"/>
        <v>-5.3726549027487636E-2</v>
      </c>
      <c r="L26" s="22">
        <f t="shared" si="2"/>
        <v>1.4883466996252537E-2</v>
      </c>
      <c r="M26" s="32"/>
    </row>
    <row r="27" spans="1:13">
      <c r="A27" s="71"/>
      <c r="B27" s="12">
        <v>38</v>
      </c>
      <c r="C27" s="66" t="s">
        <v>29</v>
      </c>
      <c r="D27" s="66"/>
      <c r="E27" s="15">
        <f>VLOOKUP(C27,RA!B30:D56,3,0)</f>
        <v>612920.76529999997</v>
      </c>
      <c r="F27" s="25">
        <f>VLOOKUP(C27,RA!B31:I60,8,0)</f>
        <v>36473.033100000001</v>
      </c>
      <c r="G27" s="16">
        <f t="shared" si="0"/>
        <v>576447.73219999997</v>
      </c>
      <c r="H27" s="27">
        <f>RA!J31</f>
        <v>5.95069300387431</v>
      </c>
      <c r="I27" s="20">
        <f>VLOOKUP(B27,RMS!B:D,3,FALSE)</f>
        <v>612920.69473185798</v>
      </c>
      <c r="J27" s="21">
        <f>VLOOKUP(B27,RMS!B:E,4,FALSE)</f>
        <v>576447.719988495</v>
      </c>
      <c r="K27" s="22">
        <f t="shared" si="1"/>
        <v>7.0568141993135214E-2</v>
      </c>
      <c r="L27" s="22">
        <f t="shared" si="2"/>
        <v>1.2211504974402487E-2</v>
      </c>
      <c r="M27" s="32"/>
    </row>
    <row r="28" spans="1:13">
      <c r="A28" s="71"/>
      <c r="B28" s="12">
        <v>39</v>
      </c>
      <c r="C28" s="66" t="s">
        <v>30</v>
      </c>
      <c r="D28" s="66"/>
      <c r="E28" s="15">
        <f>VLOOKUP(C28,RA!B32:D57,3,0)</f>
        <v>97696.837199999994</v>
      </c>
      <c r="F28" s="25">
        <f>VLOOKUP(C28,RA!B32:I61,8,0)</f>
        <v>21708.346000000001</v>
      </c>
      <c r="G28" s="16">
        <f t="shared" si="0"/>
        <v>75988.491199999989</v>
      </c>
      <c r="H28" s="27">
        <f>RA!J32</f>
        <v>22.220111338466101</v>
      </c>
      <c r="I28" s="20">
        <f>VLOOKUP(B28,RMS!B:D,3,FALSE)</f>
        <v>97696.750812790298</v>
      </c>
      <c r="J28" s="21">
        <f>VLOOKUP(B28,RMS!B:E,4,FALSE)</f>
        <v>75988.502578358501</v>
      </c>
      <c r="K28" s="22">
        <f t="shared" si="1"/>
        <v>8.6387209696113132E-2</v>
      </c>
      <c r="L28" s="22">
        <f t="shared" si="2"/>
        <v>-1.1378358511137776E-2</v>
      </c>
      <c r="M28" s="32"/>
    </row>
    <row r="29" spans="1:13">
      <c r="A29" s="71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6" t="s">
        <v>31</v>
      </c>
      <c r="D30" s="66"/>
      <c r="E30" s="15">
        <f>VLOOKUP(C30,RA!B34:D60,3,0)</f>
        <v>163758.2009</v>
      </c>
      <c r="F30" s="25">
        <f>VLOOKUP(C30,RA!B34:I64,8,0)</f>
        <v>19700.614399999999</v>
      </c>
      <c r="G30" s="16">
        <f t="shared" si="0"/>
        <v>144057.5865</v>
      </c>
      <c r="H30" s="27">
        <f>RA!J34</f>
        <v>0</v>
      </c>
      <c r="I30" s="20">
        <f>VLOOKUP(B30,RMS!B:D,3,FALSE)</f>
        <v>163758.20079999999</v>
      </c>
      <c r="J30" s="21">
        <f>VLOOKUP(B30,RMS!B:E,4,FALSE)</f>
        <v>144057.57829999999</v>
      </c>
      <c r="K30" s="22">
        <f t="shared" si="1"/>
        <v>1.0000000474974513E-4</v>
      </c>
      <c r="L30" s="22">
        <f t="shared" si="2"/>
        <v>8.2000000111293048E-3</v>
      </c>
      <c r="M30" s="32"/>
    </row>
    <row r="31" spans="1:13" s="36" customFormat="1" ht="12" thickBot="1">
      <c r="A31" s="71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12.0303070574342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64</v>
      </c>
      <c r="D32" s="73"/>
      <c r="E32" s="15">
        <f>VLOOKUP(C32,RA!B34:D61,3,0)</f>
        <v>104385.3</v>
      </c>
      <c r="F32" s="25">
        <f>VLOOKUP(C32,RA!B34:I65,8,0)</f>
        <v>3081.26</v>
      </c>
      <c r="G32" s="16">
        <f t="shared" si="0"/>
        <v>101304.04000000001</v>
      </c>
      <c r="H32" s="27">
        <f>RA!J34</f>
        <v>0</v>
      </c>
      <c r="I32" s="20">
        <f>VLOOKUP(B32,RMS!B:D,3,FALSE)</f>
        <v>104385.3</v>
      </c>
      <c r="J32" s="21">
        <f>VLOOKUP(B32,RMS!B:E,4,FALSE)</f>
        <v>101304.04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6" t="s">
        <v>35</v>
      </c>
      <c r="D33" s="66"/>
      <c r="E33" s="15">
        <f>VLOOKUP(C33,RA!B34:D61,3,0)</f>
        <v>76484.399999999994</v>
      </c>
      <c r="F33" s="25">
        <f>VLOOKUP(C33,RA!B34:I65,8,0)</f>
        <v>-15746.41</v>
      </c>
      <c r="G33" s="16">
        <f t="shared" si="0"/>
        <v>92230.81</v>
      </c>
      <c r="H33" s="27">
        <f>RA!J34</f>
        <v>0</v>
      </c>
      <c r="I33" s="20">
        <f>VLOOKUP(B33,RMS!B:D,3,FALSE)</f>
        <v>77715.17</v>
      </c>
      <c r="J33" s="21">
        <f>VLOOKUP(B33,RMS!B:E,4,FALSE)</f>
        <v>93412.35</v>
      </c>
      <c r="K33" s="22">
        <f t="shared" si="1"/>
        <v>-1230.7700000000041</v>
      </c>
      <c r="L33" s="22">
        <f t="shared" si="2"/>
        <v>-1181.5400000000081</v>
      </c>
      <c r="M33" s="32"/>
    </row>
    <row r="34" spans="1:13">
      <c r="A34" s="71"/>
      <c r="B34" s="12">
        <v>72</v>
      </c>
      <c r="C34" s="66" t="s">
        <v>36</v>
      </c>
      <c r="D34" s="66"/>
      <c r="E34" s="15">
        <f>VLOOKUP(C34,RA!B34:D62,3,0)</f>
        <v>26651.15</v>
      </c>
      <c r="F34" s="25">
        <f>VLOOKUP(C34,RA!B34:I66,8,0)</f>
        <v>718.08</v>
      </c>
      <c r="G34" s="16">
        <f t="shared" si="0"/>
        <v>25933.07</v>
      </c>
      <c r="H34" s="27">
        <f>RA!J35</f>
        <v>12.0303070574342</v>
      </c>
      <c r="I34" s="20">
        <f>VLOOKUP(B34,RMS!B:D,3,FALSE)</f>
        <v>26651.15</v>
      </c>
      <c r="J34" s="21">
        <f>VLOOKUP(B34,RMS!B:E,4,FALSE)</f>
        <v>25933.07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6" t="s">
        <v>37</v>
      </c>
      <c r="D35" s="66"/>
      <c r="E35" s="15">
        <f>VLOOKUP(C35,RA!B34:D63,3,0)</f>
        <v>69679.990000000005</v>
      </c>
      <c r="F35" s="25">
        <f>VLOOKUP(C35,RA!B34:I67,8,0)</f>
        <v>-6965.53</v>
      </c>
      <c r="G35" s="16">
        <f t="shared" si="0"/>
        <v>76645.52</v>
      </c>
      <c r="H35" s="27">
        <f>RA!J34</f>
        <v>0</v>
      </c>
      <c r="I35" s="20">
        <f>VLOOKUP(B35,RMS!B:D,3,FALSE)</f>
        <v>69679.990000000005</v>
      </c>
      <c r="J35" s="21">
        <f>VLOOKUP(B35,RMS!B:E,4,FALSE)</f>
        <v>76645.52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6" t="s">
        <v>65</v>
      </c>
      <c r="D36" s="66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12.0303070574342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6" t="s">
        <v>32</v>
      </c>
      <c r="D37" s="66"/>
      <c r="E37" s="15">
        <f>VLOOKUP(C37,RA!B8:D64,3,0)</f>
        <v>21988.034100000001</v>
      </c>
      <c r="F37" s="25">
        <f>VLOOKUP(C37,RA!B8:I68,8,0)</f>
        <v>1409.9658999999999</v>
      </c>
      <c r="G37" s="16">
        <f t="shared" si="0"/>
        <v>20578.068200000002</v>
      </c>
      <c r="H37" s="27">
        <f>RA!J35</f>
        <v>12.0303070574342</v>
      </c>
      <c r="I37" s="20">
        <f>VLOOKUP(B37,RMS!B:D,3,FALSE)</f>
        <v>21988.034188034198</v>
      </c>
      <c r="J37" s="21">
        <f>VLOOKUP(B37,RMS!B:E,4,FALSE)</f>
        <v>20578.068376068401</v>
      </c>
      <c r="K37" s="22">
        <f t="shared" si="1"/>
        <v>-8.8034197688102722E-5</v>
      </c>
      <c r="L37" s="22">
        <f t="shared" si="2"/>
        <v>-1.7606839901418425E-4</v>
      </c>
      <c r="M37" s="32"/>
    </row>
    <row r="38" spans="1:13">
      <c r="A38" s="71"/>
      <c r="B38" s="12">
        <v>76</v>
      </c>
      <c r="C38" s="66" t="s">
        <v>33</v>
      </c>
      <c r="D38" s="66"/>
      <c r="E38" s="15">
        <f>VLOOKUP(C38,RA!B8:D65,3,0)</f>
        <v>226650.5062</v>
      </c>
      <c r="F38" s="25">
        <f>VLOOKUP(C38,RA!B8:I69,8,0)</f>
        <v>12498.3231</v>
      </c>
      <c r="G38" s="16">
        <f t="shared" si="0"/>
        <v>214152.18309999999</v>
      </c>
      <c r="H38" s="27">
        <f>RA!J36</f>
        <v>0</v>
      </c>
      <c r="I38" s="20">
        <f>VLOOKUP(B38,RMS!B:D,3,FALSE)</f>
        <v>226650.50230427401</v>
      </c>
      <c r="J38" s="21">
        <f>VLOOKUP(B38,RMS!B:E,4,FALSE)</f>
        <v>214152.181649573</v>
      </c>
      <c r="K38" s="22">
        <f t="shared" si="1"/>
        <v>3.8957259966991842E-3</v>
      </c>
      <c r="L38" s="22">
        <f t="shared" si="2"/>
        <v>1.4504269929602742E-3</v>
      </c>
      <c r="M38" s="32"/>
    </row>
    <row r="39" spans="1:13">
      <c r="A39" s="71"/>
      <c r="B39" s="12">
        <v>77</v>
      </c>
      <c r="C39" s="66" t="s">
        <v>38</v>
      </c>
      <c r="D39" s="66"/>
      <c r="E39" s="15">
        <f>VLOOKUP(C39,RA!B9:D66,3,0)</f>
        <v>82217.14</v>
      </c>
      <c r="F39" s="25">
        <f>VLOOKUP(C39,RA!B9:I70,8,0)</f>
        <v>-7339.31</v>
      </c>
      <c r="G39" s="16">
        <f t="shared" si="0"/>
        <v>89556.45</v>
      </c>
      <c r="H39" s="27">
        <f>RA!J37</f>
        <v>2.95181409642929</v>
      </c>
      <c r="I39" s="20">
        <f>VLOOKUP(B39,RMS!B:D,3,FALSE)</f>
        <v>82217.14</v>
      </c>
      <c r="J39" s="21">
        <f>VLOOKUP(B39,RMS!B:E,4,FALSE)</f>
        <v>89556.45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6" t="s">
        <v>39</v>
      </c>
      <c r="D40" s="66"/>
      <c r="E40" s="15">
        <f>VLOOKUP(C40,RA!B10:D67,3,0)</f>
        <v>33410.269999999997</v>
      </c>
      <c r="F40" s="25">
        <f>VLOOKUP(C40,RA!B10:I71,8,0)</f>
        <v>4470.43</v>
      </c>
      <c r="G40" s="16">
        <f t="shared" si="0"/>
        <v>28939.839999999997</v>
      </c>
      <c r="H40" s="27">
        <f>RA!J38</f>
        <v>-20.5877407680521</v>
      </c>
      <c r="I40" s="20">
        <f>VLOOKUP(B40,RMS!B:D,3,FALSE)</f>
        <v>33410.269999999997</v>
      </c>
      <c r="J40" s="21">
        <f>VLOOKUP(B40,RMS!B:E,4,FALSE)</f>
        <v>28939.84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67" t="s">
        <v>70</v>
      </c>
      <c r="D41" s="68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2.6943677852550501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6" t="s">
        <v>34</v>
      </c>
      <c r="D42" s="66"/>
      <c r="E42" s="15">
        <f>VLOOKUP(C42,RA!B8:D68,3,0)</f>
        <v>21523.360400000001</v>
      </c>
      <c r="F42" s="25">
        <f>VLOOKUP(C42,RA!B8:I72,8,0)</f>
        <v>3247.8404</v>
      </c>
      <c r="G42" s="16">
        <f t="shared" si="0"/>
        <v>18275.52</v>
      </c>
      <c r="H42" s="27">
        <f>RA!J39</f>
        <v>2.6943677852550501</v>
      </c>
      <c r="I42" s="20">
        <f>VLOOKUP(B42,RMS!B:D,3,FALSE)</f>
        <v>21523.360562741102</v>
      </c>
      <c r="J42" s="21">
        <f>VLOOKUP(B42,RMS!B:E,4,FALSE)</f>
        <v>18275.519764011799</v>
      </c>
      <c r="K42" s="22">
        <f t="shared" si="1"/>
        <v>-1.6274110021186061E-4</v>
      </c>
      <c r="L42" s="22">
        <f t="shared" si="2"/>
        <v>2.3598820189363323E-4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12878300.767200001</v>
      </c>
      <c r="E7" s="65"/>
      <c r="F7" s="65"/>
      <c r="G7" s="53">
        <v>21698058.263700001</v>
      </c>
      <c r="H7" s="54">
        <v>-40.647680955189998</v>
      </c>
      <c r="I7" s="53">
        <v>1364100.3145000001</v>
      </c>
      <c r="J7" s="54">
        <v>10.5922383640414</v>
      </c>
      <c r="K7" s="53">
        <v>1588531.8765</v>
      </c>
      <c r="L7" s="54">
        <v>7.32107849096134</v>
      </c>
      <c r="M7" s="54">
        <v>-0.14128237860387699</v>
      </c>
      <c r="N7" s="53">
        <v>423368015.03170002</v>
      </c>
      <c r="O7" s="53">
        <v>6435740744.1098003</v>
      </c>
      <c r="P7" s="53">
        <v>725271</v>
      </c>
      <c r="Q7" s="53">
        <v>783651</v>
      </c>
      <c r="R7" s="54">
        <v>-7.4497448481530704</v>
      </c>
      <c r="S7" s="53">
        <v>17.756536201226801</v>
      </c>
      <c r="T7" s="53">
        <v>19.4906827035249</v>
      </c>
      <c r="U7" s="55">
        <v>-9.7662431605227908</v>
      </c>
    </row>
    <row r="8" spans="1:23" ht="12" thickBot="1">
      <c r="A8" s="74">
        <v>42661</v>
      </c>
      <c r="B8" s="72" t="s">
        <v>6</v>
      </c>
      <c r="C8" s="73"/>
      <c r="D8" s="56">
        <v>448598.33679999999</v>
      </c>
      <c r="E8" s="59"/>
      <c r="F8" s="59"/>
      <c r="G8" s="56">
        <v>759886.90789999999</v>
      </c>
      <c r="H8" s="57">
        <v>-40.9651183437635</v>
      </c>
      <c r="I8" s="56">
        <v>124858.2597</v>
      </c>
      <c r="J8" s="57">
        <v>27.832974279542601</v>
      </c>
      <c r="K8" s="56">
        <v>120183.3027</v>
      </c>
      <c r="L8" s="57">
        <v>15.8159459586078</v>
      </c>
      <c r="M8" s="57">
        <v>3.8898556579607002E-2</v>
      </c>
      <c r="N8" s="56">
        <v>13947945.2126</v>
      </c>
      <c r="O8" s="56">
        <v>237595869.30610001</v>
      </c>
      <c r="P8" s="56">
        <v>16839</v>
      </c>
      <c r="Q8" s="56">
        <v>19171</v>
      </c>
      <c r="R8" s="57">
        <v>-12.1642063533462</v>
      </c>
      <c r="S8" s="56">
        <v>26.640438078270702</v>
      </c>
      <c r="T8" s="56">
        <v>26.218834343539701</v>
      </c>
      <c r="U8" s="58">
        <v>1.58257057745171</v>
      </c>
    </row>
    <row r="9" spans="1:23" ht="12" thickBot="1">
      <c r="A9" s="75"/>
      <c r="B9" s="72" t="s">
        <v>7</v>
      </c>
      <c r="C9" s="73"/>
      <c r="D9" s="56">
        <v>148873.34460000001</v>
      </c>
      <c r="E9" s="59"/>
      <c r="F9" s="59"/>
      <c r="G9" s="56">
        <v>126443.58319999999</v>
      </c>
      <c r="H9" s="57">
        <v>17.7389479421206</v>
      </c>
      <c r="I9" s="56">
        <v>12309.045</v>
      </c>
      <c r="J9" s="57">
        <v>8.2681322388991294</v>
      </c>
      <c r="K9" s="56">
        <v>27826.198400000001</v>
      </c>
      <c r="L9" s="57">
        <v>22.0068094368904</v>
      </c>
      <c r="M9" s="57">
        <v>-0.55764546694240502</v>
      </c>
      <c r="N9" s="56">
        <v>1980021.4402000001</v>
      </c>
      <c r="O9" s="56">
        <v>33951989.653800003</v>
      </c>
      <c r="P9" s="56">
        <v>2935</v>
      </c>
      <c r="Q9" s="56">
        <v>3226</v>
      </c>
      <c r="R9" s="57">
        <v>-9.0204587724736491</v>
      </c>
      <c r="S9" s="56">
        <v>50.723456422487203</v>
      </c>
      <c r="T9" s="56">
        <v>47.101419001859902</v>
      </c>
      <c r="U9" s="58">
        <v>7.1407543493459</v>
      </c>
    </row>
    <row r="10" spans="1:23" ht="12" thickBot="1">
      <c r="A10" s="75"/>
      <c r="B10" s="72" t="s">
        <v>8</v>
      </c>
      <c r="C10" s="73"/>
      <c r="D10" s="56">
        <v>68463.632700000002</v>
      </c>
      <c r="E10" s="59"/>
      <c r="F10" s="59"/>
      <c r="G10" s="56">
        <v>173418.3542</v>
      </c>
      <c r="H10" s="57">
        <v>-60.521114955893196</v>
      </c>
      <c r="I10" s="56">
        <v>22422.282500000001</v>
      </c>
      <c r="J10" s="57">
        <v>32.750646753221403</v>
      </c>
      <c r="K10" s="56">
        <v>43954.031199999998</v>
      </c>
      <c r="L10" s="57">
        <v>25.345662748770302</v>
      </c>
      <c r="M10" s="57">
        <v>-0.489869714157185</v>
      </c>
      <c r="N10" s="56">
        <v>2861788.4578999998</v>
      </c>
      <c r="O10" s="56">
        <v>54622205.308600001</v>
      </c>
      <c r="P10" s="56">
        <v>74127</v>
      </c>
      <c r="Q10" s="56">
        <v>79532</v>
      </c>
      <c r="R10" s="57">
        <v>-6.7960066388371896</v>
      </c>
      <c r="S10" s="56">
        <v>0.923599129871707</v>
      </c>
      <c r="T10" s="56">
        <v>0.95859654227229296</v>
      </c>
      <c r="U10" s="58">
        <v>-3.7892426777673198</v>
      </c>
    </row>
    <row r="11" spans="1:23" ht="12" thickBot="1">
      <c r="A11" s="75"/>
      <c r="B11" s="72" t="s">
        <v>9</v>
      </c>
      <c r="C11" s="73"/>
      <c r="D11" s="56">
        <v>34989.876900000003</v>
      </c>
      <c r="E11" s="59"/>
      <c r="F11" s="59"/>
      <c r="G11" s="56">
        <v>53026.897900000004</v>
      </c>
      <c r="H11" s="57">
        <v>-34.0148523000815</v>
      </c>
      <c r="I11" s="56">
        <v>8384.2149000000009</v>
      </c>
      <c r="J11" s="57">
        <v>23.9618302286739</v>
      </c>
      <c r="K11" s="56">
        <v>11528.0087</v>
      </c>
      <c r="L11" s="57">
        <v>21.739926634478799</v>
      </c>
      <c r="M11" s="57">
        <v>-0.27270918003384198</v>
      </c>
      <c r="N11" s="56">
        <v>967172.06019999995</v>
      </c>
      <c r="O11" s="56">
        <v>19253783.430799998</v>
      </c>
      <c r="P11" s="56">
        <v>1635</v>
      </c>
      <c r="Q11" s="56">
        <v>1765</v>
      </c>
      <c r="R11" s="57">
        <v>-7.3654390934844196</v>
      </c>
      <c r="S11" s="56">
        <v>21.400536330275202</v>
      </c>
      <c r="T11" s="56">
        <v>20.62448101983</v>
      </c>
      <c r="U11" s="58">
        <v>3.62633580050663</v>
      </c>
    </row>
    <row r="12" spans="1:23" ht="12" thickBot="1">
      <c r="A12" s="75"/>
      <c r="B12" s="72" t="s">
        <v>10</v>
      </c>
      <c r="C12" s="73"/>
      <c r="D12" s="56">
        <v>122964.75109999999</v>
      </c>
      <c r="E12" s="59"/>
      <c r="F12" s="59"/>
      <c r="G12" s="56">
        <v>157872.65090000001</v>
      </c>
      <c r="H12" s="57">
        <v>-22.111429434418898</v>
      </c>
      <c r="I12" s="56">
        <v>20927.852900000002</v>
      </c>
      <c r="J12" s="57">
        <v>17.019391909296498</v>
      </c>
      <c r="K12" s="56">
        <v>30738.585999999999</v>
      </c>
      <c r="L12" s="57">
        <v>19.470494620040601</v>
      </c>
      <c r="M12" s="57">
        <v>-0.31916670142211501</v>
      </c>
      <c r="N12" s="56">
        <v>4377266.4521000003</v>
      </c>
      <c r="O12" s="56">
        <v>69094167.800699994</v>
      </c>
      <c r="P12" s="56">
        <v>896</v>
      </c>
      <c r="Q12" s="56">
        <v>1097</v>
      </c>
      <c r="R12" s="57">
        <v>-18.322698268003599</v>
      </c>
      <c r="S12" s="56">
        <v>137.23744542410699</v>
      </c>
      <c r="T12" s="56">
        <v>131.428850319052</v>
      </c>
      <c r="U12" s="58">
        <v>4.2325147390384297</v>
      </c>
    </row>
    <row r="13" spans="1:23" ht="12" thickBot="1">
      <c r="A13" s="75"/>
      <c r="B13" s="72" t="s">
        <v>11</v>
      </c>
      <c r="C13" s="73"/>
      <c r="D13" s="56">
        <v>188190.932</v>
      </c>
      <c r="E13" s="59"/>
      <c r="F13" s="59"/>
      <c r="G13" s="56">
        <v>263902.87589999998</v>
      </c>
      <c r="H13" s="57">
        <v>-28.689321267074501</v>
      </c>
      <c r="I13" s="56">
        <v>56736.453999999998</v>
      </c>
      <c r="J13" s="57">
        <v>30.1483463613433</v>
      </c>
      <c r="K13" s="56">
        <v>69288.492100000003</v>
      </c>
      <c r="L13" s="57">
        <v>26.255300122706998</v>
      </c>
      <c r="M13" s="57">
        <v>-0.181156173551654</v>
      </c>
      <c r="N13" s="56">
        <v>5831856.4598000003</v>
      </c>
      <c r="O13" s="56">
        <v>99670122.550999999</v>
      </c>
      <c r="P13" s="56">
        <v>6941</v>
      </c>
      <c r="Q13" s="56">
        <v>7832</v>
      </c>
      <c r="R13" s="57">
        <v>-11.376404494381999</v>
      </c>
      <c r="S13" s="56">
        <v>27.112942227344799</v>
      </c>
      <c r="T13" s="56">
        <v>25.852251519407599</v>
      </c>
      <c r="U13" s="58">
        <v>4.6497746255872396</v>
      </c>
    </row>
    <row r="14" spans="1:23" ht="12" thickBot="1">
      <c r="A14" s="75"/>
      <c r="B14" s="72" t="s">
        <v>12</v>
      </c>
      <c r="C14" s="73"/>
      <c r="D14" s="56">
        <v>98273.596000000005</v>
      </c>
      <c r="E14" s="59"/>
      <c r="F14" s="59"/>
      <c r="G14" s="56">
        <v>144920.22289999999</v>
      </c>
      <c r="H14" s="57">
        <v>-32.187796821281303</v>
      </c>
      <c r="I14" s="56">
        <v>19415.633999999998</v>
      </c>
      <c r="J14" s="57">
        <v>19.756714713075102</v>
      </c>
      <c r="K14" s="56">
        <v>29551.3616</v>
      </c>
      <c r="L14" s="57">
        <v>20.391468498079401</v>
      </c>
      <c r="M14" s="57">
        <v>-0.34298682196762098</v>
      </c>
      <c r="N14" s="56">
        <v>2356422.2453999999</v>
      </c>
      <c r="O14" s="56">
        <v>41404768.953500003</v>
      </c>
      <c r="P14" s="56">
        <v>1794</v>
      </c>
      <c r="Q14" s="56">
        <v>1309</v>
      </c>
      <c r="R14" s="57">
        <v>37.051184110007597</v>
      </c>
      <c r="S14" s="56">
        <v>54.779039018952098</v>
      </c>
      <c r="T14" s="56">
        <v>66.685922994652401</v>
      </c>
      <c r="U14" s="58">
        <v>-21.7362045573324</v>
      </c>
    </row>
    <row r="15" spans="1:23" ht="12" thickBot="1">
      <c r="A15" s="75"/>
      <c r="B15" s="72" t="s">
        <v>13</v>
      </c>
      <c r="C15" s="73"/>
      <c r="D15" s="56">
        <v>65670.713699999993</v>
      </c>
      <c r="E15" s="59"/>
      <c r="F15" s="59"/>
      <c r="G15" s="56">
        <v>80952.477499999994</v>
      </c>
      <c r="H15" s="57">
        <v>-18.877450415276002</v>
      </c>
      <c r="I15" s="56">
        <v>14619.0728</v>
      </c>
      <c r="J15" s="57">
        <v>22.2611754560542</v>
      </c>
      <c r="K15" s="56">
        <v>15401.996499999999</v>
      </c>
      <c r="L15" s="57">
        <v>19.0259729851999</v>
      </c>
      <c r="M15" s="57">
        <v>-5.0832611213747998E-2</v>
      </c>
      <c r="N15" s="56">
        <v>2362621.8015000001</v>
      </c>
      <c r="O15" s="56">
        <v>36803631.306199998</v>
      </c>
      <c r="P15" s="56">
        <v>2159</v>
      </c>
      <c r="Q15" s="56">
        <v>2365</v>
      </c>
      <c r="R15" s="57">
        <v>-8.7103594080338294</v>
      </c>
      <c r="S15" s="56">
        <v>30.417190226956901</v>
      </c>
      <c r="T15" s="56">
        <v>31.1095340803383</v>
      </c>
      <c r="U15" s="58">
        <v>-2.2761597906165401</v>
      </c>
    </row>
    <row r="16" spans="1:23" ht="12" thickBot="1">
      <c r="A16" s="75"/>
      <c r="B16" s="72" t="s">
        <v>14</v>
      </c>
      <c r="C16" s="73"/>
      <c r="D16" s="56">
        <v>580148.93859999999</v>
      </c>
      <c r="E16" s="59"/>
      <c r="F16" s="59"/>
      <c r="G16" s="56">
        <v>1828542.9410000001</v>
      </c>
      <c r="H16" s="57">
        <v>-68.272610634851901</v>
      </c>
      <c r="I16" s="56">
        <v>-2040.8416</v>
      </c>
      <c r="J16" s="57">
        <v>-0.351778907830962</v>
      </c>
      <c r="K16" s="56">
        <v>-172447.61720000001</v>
      </c>
      <c r="L16" s="57">
        <v>-9.4308759905682802</v>
      </c>
      <c r="M16" s="57">
        <v>-0.98816544042105803</v>
      </c>
      <c r="N16" s="56">
        <v>20686151.591600001</v>
      </c>
      <c r="O16" s="56">
        <v>337712228.65270001</v>
      </c>
      <c r="P16" s="56">
        <v>30034</v>
      </c>
      <c r="Q16" s="56">
        <v>34047</v>
      </c>
      <c r="R16" s="57">
        <v>-11.786647869122101</v>
      </c>
      <c r="S16" s="56">
        <v>19.316406026503302</v>
      </c>
      <c r="T16" s="56">
        <v>18.945158107909698</v>
      </c>
      <c r="U16" s="58">
        <v>1.9219306018120801</v>
      </c>
    </row>
    <row r="17" spans="1:21" ht="12" thickBot="1">
      <c r="A17" s="75"/>
      <c r="B17" s="72" t="s">
        <v>15</v>
      </c>
      <c r="C17" s="73"/>
      <c r="D17" s="56">
        <v>447689.35080000001</v>
      </c>
      <c r="E17" s="59"/>
      <c r="F17" s="59"/>
      <c r="G17" s="56">
        <v>542792.77610000002</v>
      </c>
      <c r="H17" s="57">
        <v>-17.5211295152681</v>
      </c>
      <c r="I17" s="56">
        <v>59723.793100000003</v>
      </c>
      <c r="J17" s="57">
        <v>13.3404542666196</v>
      </c>
      <c r="K17" s="56">
        <v>58402.222800000003</v>
      </c>
      <c r="L17" s="57">
        <v>10.759579967077601</v>
      </c>
      <c r="M17" s="57">
        <v>2.2628767136582E-2</v>
      </c>
      <c r="N17" s="56">
        <v>13671545.387399999</v>
      </c>
      <c r="O17" s="56">
        <v>341818429.00870001</v>
      </c>
      <c r="P17" s="56">
        <v>8073</v>
      </c>
      <c r="Q17" s="56">
        <v>8396</v>
      </c>
      <c r="R17" s="57">
        <v>-3.84707003334921</v>
      </c>
      <c r="S17" s="56">
        <v>55.455140691192902</v>
      </c>
      <c r="T17" s="56">
        <v>52.0162187470224</v>
      </c>
      <c r="U17" s="58">
        <v>6.2012680904019799</v>
      </c>
    </row>
    <row r="18" spans="1:21" ht="12" thickBot="1">
      <c r="A18" s="75"/>
      <c r="B18" s="72" t="s">
        <v>16</v>
      </c>
      <c r="C18" s="73"/>
      <c r="D18" s="56">
        <v>1054662.6795000001</v>
      </c>
      <c r="E18" s="59"/>
      <c r="F18" s="59"/>
      <c r="G18" s="56">
        <v>2352537.4915</v>
      </c>
      <c r="H18" s="57">
        <v>-55.1691446656803</v>
      </c>
      <c r="I18" s="56">
        <v>139547.52499999999</v>
      </c>
      <c r="J18" s="57">
        <v>13.231484124019399</v>
      </c>
      <c r="K18" s="56">
        <v>101413.70510000001</v>
      </c>
      <c r="L18" s="57">
        <v>4.3108220577321203</v>
      </c>
      <c r="M18" s="57">
        <v>0.37602235183496902</v>
      </c>
      <c r="N18" s="56">
        <v>36194259.692299999</v>
      </c>
      <c r="O18" s="56">
        <v>636274670.09570003</v>
      </c>
      <c r="P18" s="56">
        <v>49322</v>
      </c>
      <c r="Q18" s="56">
        <v>54210</v>
      </c>
      <c r="R18" s="57">
        <v>-9.0167865707434096</v>
      </c>
      <c r="S18" s="56">
        <v>21.383209916467301</v>
      </c>
      <c r="T18" s="56">
        <v>20.9160608725327</v>
      </c>
      <c r="U18" s="58">
        <v>2.18465350038394</v>
      </c>
    </row>
    <row r="19" spans="1:21" ht="12" thickBot="1">
      <c r="A19" s="75"/>
      <c r="B19" s="72" t="s">
        <v>17</v>
      </c>
      <c r="C19" s="73"/>
      <c r="D19" s="56">
        <v>375078.21169999999</v>
      </c>
      <c r="E19" s="59"/>
      <c r="F19" s="59"/>
      <c r="G19" s="56">
        <v>615940.8223</v>
      </c>
      <c r="H19" s="57">
        <v>-39.104829860211098</v>
      </c>
      <c r="I19" s="56">
        <v>36302.303899999999</v>
      </c>
      <c r="J19" s="57">
        <v>9.6785957615250098</v>
      </c>
      <c r="K19" s="56">
        <v>58765.620799999997</v>
      </c>
      <c r="L19" s="57">
        <v>9.5407900682019804</v>
      </c>
      <c r="M19" s="57">
        <v>-0.38225269458907901</v>
      </c>
      <c r="N19" s="56">
        <v>12303882.3367</v>
      </c>
      <c r="O19" s="56">
        <v>190298570.7534</v>
      </c>
      <c r="P19" s="56">
        <v>9003</v>
      </c>
      <c r="Q19" s="56">
        <v>9990</v>
      </c>
      <c r="R19" s="57">
        <v>-9.8798798798798799</v>
      </c>
      <c r="S19" s="56">
        <v>41.661469698989201</v>
      </c>
      <c r="T19" s="56">
        <v>41.131694344344297</v>
      </c>
      <c r="U19" s="58">
        <v>1.27161945671287</v>
      </c>
    </row>
    <row r="20" spans="1:21" ht="12" thickBot="1">
      <c r="A20" s="75"/>
      <c r="B20" s="72" t="s">
        <v>18</v>
      </c>
      <c r="C20" s="73"/>
      <c r="D20" s="56">
        <v>814585.58169999998</v>
      </c>
      <c r="E20" s="59"/>
      <c r="F20" s="59"/>
      <c r="G20" s="56">
        <v>1239969.673</v>
      </c>
      <c r="H20" s="57">
        <v>-34.306007684108899</v>
      </c>
      <c r="I20" s="56">
        <v>80357.485000000001</v>
      </c>
      <c r="J20" s="57">
        <v>9.8648302652617392</v>
      </c>
      <c r="K20" s="56">
        <v>98450.3</v>
      </c>
      <c r="L20" s="57">
        <v>7.93973450671644</v>
      </c>
      <c r="M20" s="57">
        <v>-0.18377612866593601</v>
      </c>
      <c r="N20" s="56">
        <v>25063062.512499999</v>
      </c>
      <c r="O20" s="56">
        <v>374467736.59079999</v>
      </c>
      <c r="P20" s="56">
        <v>33961</v>
      </c>
      <c r="Q20" s="56">
        <v>37548</v>
      </c>
      <c r="R20" s="57">
        <v>-9.5531053584744896</v>
      </c>
      <c r="S20" s="56">
        <v>23.985912714584401</v>
      </c>
      <c r="T20" s="56">
        <v>24.269261856823299</v>
      </c>
      <c r="U20" s="58">
        <v>-1.1813148226233801</v>
      </c>
    </row>
    <row r="21" spans="1:21" ht="12" thickBot="1">
      <c r="A21" s="75"/>
      <c r="B21" s="72" t="s">
        <v>19</v>
      </c>
      <c r="C21" s="73"/>
      <c r="D21" s="56">
        <v>276431.82890000002</v>
      </c>
      <c r="E21" s="59"/>
      <c r="F21" s="59"/>
      <c r="G21" s="56">
        <v>388749.53200000001</v>
      </c>
      <c r="H21" s="57">
        <v>-28.892048441102698</v>
      </c>
      <c r="I21" s="56">
        <v>32592.4319</v>
      </c>
      <c r="J21" s="57">
        <v>11.7904049000777</v>
      </c>
      <c r="K21" s="56">
        <v>46592.148099999999</v>
      </c>
      <c r="L21" s="57">
        <v>11.9851329107195</v>
      </c>
      <c r="M21" s="57">
        <v>-0.30047372295333202</v>
      </c>
      <c r="N21" s="56">
        <v>7285476.8858000003</v>
      </c>
      <c r="O21" s="56">
        <v>120187166.1904</v>
      </c>
      <c r="P21" s="56">
        <v>22621</v>
      </c>
      <c r="Q21" s="56">
        <v>25335</v>
      </c>
      <c r="R21" s="57">
        <v>-10.7124531280837</v>
      </c>
      <c r="S21" s="56">
        <v>12.220141854913599</v>
      </c>
      <c r="T21" s="56">
        <v>11.8871511861062</v>
      </c>
      <c r="U21" s="58">
        <v>2.72493292435477</v>
      </c>
    </row>
    <row r="22" spans="1:21" ht="12" thickBot="1">
      <c r="A22" s="75"/>
      <c r="B22" s="72" t="s">
        <v>20</v>
      </c>
      <c r="C22" s="73"/>
      <c r="D22" s="56">
        <v>894222.99939999997</v>
      </c>
      <c r="E22" s="59"/>
      <c r="F22" s="59"/>
      <c r="G22" s="56">
        <v>1502644.2827000001</v>
      </c>
      <c r="H22" s="57">
        <v>-40.490040810375199</v>
      </c>
      <c r="I22" s="56">
        <v>58880.348899999997</v>
      </c>
      <c r="J22" s="57">
        <v>6.5845263362167099</v>
      </c>
      <c r="K22" s="56">
        <v>186085.58619999999</v>
      </c>
      <c r="L22" s="57">
        <v>12.383874769458799</v>
      </c>
      <c r="M22" s="57">
        <v>-0.68358458007211298</v>
      </c>
      <c r="N22" s="56">
        <v>25331199.566599999</v>
      </c>
      <c r="O22" s="56">
        <v>428266377.14219999</v>
      </c>
      <c r="P22" s="56">
        <v>53539</v>
      </c>
      <c r="Q22" s="56">
        <v>59038</v>
      </c>
      <c r="R22" s="57">
        <v>-9.3143399166638403</v>
      </c>
      <c r="S22" s="56">
        <v>16.702273098115398</v>
      </c>
      <c r="T22" s="56">
        <v>16.8295990057251</v>
      </c>
      <c r="U22" s="58">
        <v>-0.76232682139594998</v>
      </c>
    </row>
    <row r="23" spans="1:21" ht="12" thickBot="1">
      <c r="A23" s="75"/>
      <c r="B23" s="72" t="s">
        <v>21</v>
      </c>
      <c r="C23" s="73"/>
      <c r="D23" s="56">
        <v>2157978.7906999998</v>
      </c>
      <c r="E23" s="59"/>
      <c r="F23" s="59"/>
      <c r="G23" s="56">
        <v>3460088.4682</v>
      </c>
      <c r="H23" s="57">
        <v>-37.632265459888103</v>
      </c>
      <c r="I23" s="56">
        <v>185746.08050000001</v>
      </c>
      <c r="J23" s="57">
        <v>8.6074099198976892</v>
      </c>
      <c r="K23" s="56">
        <v>414530.24410000001</v>
      </c>
      <c r="L23" s="57">
        <v>11.9803365697076</v>
      </c>
      <c r="M23" s="57">
        <v>-0.55191187339471603</v>
      </c>
      <c r="N23" s="56">
        <v>67357129.114700004</v>
      </c>
      <c r="O23" s="56">
        <v>942529981.29659998</v>
      </c>
      <c r="P23" s="56">
        <v>61528</v>
      </c>
      <c r="Q23" s="56">
        <v>71276</v>
      </c>
      <c r="R23" s="57">
        <v>-13.6764128177788</v>
      </c>
      <c r="S23" s="56">
        <v>35.073117778897398</v>
      </c>
      <c r="T23" s="56">
        <v>34.811208119142499</v>
      </c>
      <c r="U23" s="58">
        <v>0.74675328667961105</v>
      </c>
    </row>
    <row r="24" spans="1:21" ht="12" thickBot="1">
      <c r="A24" s="75"/>
      <c r="B24" s="72" t="s">
        <v>22</v>
      </c>
      <c r="C24" s="73"/>
      <c r="D24" s="56">
        <v>219555.0294</v>
      </c>
      <c r="E24" s="59"/>
      <c r="F24" s="59"/>
      <c r="G24" s="56">
        <v>295489.94880000001</v>
      </c>
      <c r="H24" s="57">
        <v>-25.697970339896699</v>
      </c>
      <c r="I24" s="56">
        <v>33574.112500000003</v>
      </c>
      <c r="J24" s="57">
        <v>15.2918895056749</v>
      </c>
      <c r="K24" s="56">
        <v>45146.306199999999</v>
      </c>
      <c r="L24" s="57">
        <v>15.2784574850486</v>
      </c>
      <c r="M24" s="57">
        <v>-0.25632647882054199</v>
      </c>
      <c r="N24" s="56">
        <v>6142642.4484000001</v>
      </c>
      <c r="O24" s="56">
        <v>91517959.533500001</v>
      </c>
      <c r="P24" s="56">
        <v>20720</v>
      </c>
      <c r="Q24" s="56">
        <v>21392</v>
      </c>
      <c r="R24" s="57">
        <v>-3.1413612565445099</v>
      </c>
      <c r="S24" s="56">
        <v>10.596285202702701</v>
      </c>
      <c r="T24" s="56">
        <v>10.9761673756545</v>
      </c>
      <c r="U24" s="58">
        <v>-3.5850504746215601</v>
      </c>
    </row>
    <row r="25" spans="1:21" ht="12" thickBot="1">
      <c r="A25" s="75"/>
      <c r="B25" s="72" t="s">
        <v>23</v>
      </c>
      <c r="C25" s="73"/>
      <c r="D25" s="56">
        <v>246603.43</v>
      </c>
      <c r="E25" s="59"/>
      <c r="F25" s="59"/>
      <c r="G25" s="56">
        <v>368782.87709999998</v>
      </c>
      <c r="H25" s="57">
        <v>-33.130455530035199</v>
      </c>
      <c r="I25" s="56">
        <v>19220.587200000002</v>
      </c>
      <c r="J25" s="57">
        <v>7.7941280865395903</v>
      </c>
      <c r="K25" s="56">
        <v>27329.538400000001</v>
      </c>
      <c r="L25" s="57">
        <v>7.4107395155955897</v>
      </c>
      <c r="M25" s="57">
        <v>-0.29671014128800699</v>
      </c>
      <c r="N25" s="56">
        <v>7133943.0126999998</v>
      </c>
      <c r="O25" s="56">
        <v>106993860.03569999</v>
      </c>
      <c r="P25" s="56">
        <v>15277</v>
      </c>
      <c r="Q25" s="56">
        <v>15750</v>
      </c>
      <c r="R25" s="57">
        <v>-3.0031746031746098</v>
      </c>
      <c r="S25" s="56">
        <v>16.142137199712</v>
      </c>
      <c r="T25" s="56">
        <v>16.270559155555599</v>
      </c>
      <c r="U25" s="58">
        <v>-0.79556972075458599</v>
      </c>
    </row>
    <row r="26" spans="1:21" ht="12" thickBot="1">
      <c r="A26" s="75"/>
      <c r="B26" s="72" t="s">
        <v>24</v>
      </c>
      <c r="C26" s="73"/>
      <c r="D26" s="56">
        <v>433740.18660000002</v>
      </c>
      <c r="E26" s="59"/>
      <c r="F26" s="59"/>
      <c r="G26" s="56">
        <v>917535.86730000004</v>
      </c>
      <c r="H26" s="57">
        <v>-52.727713209037603</v>
      </c>
      <c r="I26" s="56">
        <v>108096.8808</v>
      </c>
      <c r="J26" s="57">
        <v>24.9220349277177</v>
      </c>
      <c r="K26" s="56">
        <v>37137.842199999999</v>
      </c>
      <c r="L26" s="57">
        <v>4.0475629916554903</v>
      </c>
      <c r="M26" s="57">
        <v>1.9106936320602901</v>
      </c>
      <c r="N26" s="56">
        <v>11636527.345699999</v>
      </c>
      <c r="O26" s="56">
        <v>203755581.5271</v>
      </c>
      <c r="P26" s="56">
        <v>31654</v>
      </c>
      <c r="Q26" s="56">
        <v>34100</v>
      </c>
      <c r="R26" s="57">
        <v>-7.17302052785924</v>
      </c>
      <c r="S26" s="56">
        <v>13.7025395400265</v>
      </c>
      <c r="T26" s="56">
        <v>13.552358841642199</v>
      </c>
      <c r="U26" s="58">
        <v>1.0960063128853901</v>
      </c>
    </row>
    <row r="27" spans="1:21" ht="12" thickBot="1">
      <c r="A27" s="75"/>
      <c r="B27" s="72" t="s">
        <v>25</v>
      </c>
      <c r="C27" s="73"/>
      <c r="D27" s="56">
        <v>176309.19959999999</v>
      </c>
      <c r="E27" s="59"/>
      <c r="F27" s="59"/>
      <c r="G27" s="56">
        <v>253966.57430000001</v>
      </c>
      <c r="H27" s="57">
        <v>-30.5777935202869</v>
      </c>
      <c r="I27" s="56">
        <v>45186.5795</v>
      </c>
      <c r="J27" s="57">
        <v>25.629167169107799</v>
      </c>
      <c r="K27" s="56">
        <v>65102.197200000002</v>
      </c>
      <c r="L27" s="57">
        <v>25.6341596839817</v>
      </c>
      <c r="M27" s="57">
        <v>-0.30591314205290798</v>
      </c>
      <c r="N27" s="56">
        <v>4574700.9720999999</v>
      </c>
      <c r="O27" s="56">
        <v>74482022.5572</v>
      </c>
      <c r="P27" s="56">
        <v>22757</v>
      </c>
      <c r="Q27" s="56">
        <v>24624</v>
      </c>
      <c r="R27" s="57">
        <v>-7.5820337881741402</v>
      </c>
      <c r="S27" s="56">
        <v>7.7474710902139998</v>
      </c>
      <c r="T27" s="56">
        <v>7.5197173570500304</v>
      </c>
      <c r="U27" s="58">
        <v>2.9397171091306</v>
      </c>
    </row>
    <row r="28" spans="1:21" ht="12" thickBot="1">
      <c r="A28" s="75"/>
      <c r="B28" s="72" t="s">
        <v>26</v>
      </c>
      <c r="C28" s="73"/>
      <c r="D28" s="56">
        <v>985933.65729999996</v>
      </c>
      <c r="E28" s="59"/>
      <c r="F28" s="59"/>
      <c r="G28" s="56">
        <v>1411849.6047</v>
      </c>
      <c r="H28" s="57">
        <v>-30.167232117510299</v>
      </c>
      <c r="I28" s="56">
        <v>27321.8766</v>
      </c>
      <c r="J28" s="57">
        <v>2.7711678567522999</v>
      </c>
      <c r="K28" s="56">
        <v>-13661.645399999999</v>
      </c>
      <c r="L28" s="57">
        <v>-0.96764169175816195</v>
      </c>
      <c r="M28" s="57">
        <v>-2.9998964839184001</v>
      </c>
      <c r="N28" s="56">
        <v>21462166.073600002</v>
      </c>
      <c r="O28" s="56">
        <v>311231828.95420003</v>
      </c>
      <c r="P28" s="56">
        <v>42052</v>
      </c>
      <c r="Q28" s="56">
        <v>42655</v>
      </c>
      <c r="R28" s="57">
        <v>-1.4136677997890099</v>
      </c>
      <c r="S28" s="56">
        <v>23.4455830233996</v>
      </c>
      <c r="T28" s="56">
        <v>23.529838738717601</v>
      </c>
      <c r="U28" s="58">
        <v>-0.35936711505074698</v>
      </c>
    </row>
    <row r="29" spans="1:21" ht="12" thickBot="1">
      <c r="A29" s="75"/>
      <c r="B29" s="72" t="s">
        <v>27</v>
      </c>
      <c r="C29" s="73"/>
      <c r="D29" s="56">
        <v>649939.41119999997</v>
      </c>
      <c r="E29" s="59"/>
      <c r="F29" s="59"/>
      <c r="G29" s="56">
        <v>767683.21219999995</v>
      </c>
      <c r="H29" s="57">
        <v>-15.3375505845144</v>
      </c>
      <c r="I29" s="56">
        <v>87222.207699999999</v>
      </c>
      <c r="J29" s="57">
        <v>13.4200521151594</v>
      </c>
      <c r="K29" s="56">
        <v>97486.276800000007</v>
      </c>
      <c r="L29" s="57">
        <v>12.698763663286</v>
      </c>
      <c r="M29" s="57">
        <v>-0.105287322861427</v>
      </c>
      <c r="N29" s="56">
        <v>13489633.8684</v>
      </c>
      <c r="O29" s="56">
        <v>222113107.51350001</v>
      </c>
      <c r="P29" s="56">
        <v>95070</v>
      </c>
      <c r="Q29" s="56">
        <v>99239</v>
      </c>
      <c r="R29" s="57">
        <v>-4.2009693769586498</v>
      </c>
      <c r="S29" s="56">
        <v>6.8364301167560697</v>
      </c>
      <c r="T29" s="56">
        <v>6.8096694888098401</v>
      </c>
      <c r="U29" s="58">
        <v>0.39144154901313499</v>
      </c>
    </row>
    <row r="30" spans="1:21" ht="12" thickBot="1">
      <c r="A30" s="75"/>
      <c r="B30" s="72" t="s">
        <v>28</v>
      </c>
      <c r="C30" s="73"/>
      <c r="D30" s="56">
        <v>852030.33389999997</v>
      </c>
      <c r="E30" s="59"/>
      <c r="F30" s="59"/>
      <c r="G30" s="56">
        <v>1331577.4454999999</v>
      </c>
      <c r="H30" s="57">
        <v>-36.013460067276299</v>
      </c>
      <c r="I30" s="56">
        <v>99439.484800000006</v>
      </c>
      <c r="J30" s="57">
        <v>11.670885512354401</v>
      </c>
      <c r="K30" s="56">
        <v>137831.9008</v>
      </c>
      <c r="L30" s="57">
        <v>10.3510239878121</v>
      </c>
      <c r="M30" s="57">
        <v>-0.27854521179178299</v>
      </c>
      <c r="N30" s="56">
        <v>24059371.0449</v>
      </c>
      <c r="O30" s="56">
        <v>362195743.99129999</v>
      </c>
      <c r="P30" s="56">
        <v>66317</v>
      </c>
      <c r="Q30" s="56">
        <v>69082</v>
      </c>
      <c r="R30" s="57">
        <v>-4.0024897947366904</v>
      </c>
      <c r="S30" s="56">
        <v>12.847841939472501</v>
      </c>
      <c r="T30" s="56">
        <v>12.706049626530801</v>
      </c>
      <c r="U30" s="58">
        <v>1.1036274699653099</v>
      </c>
    </row>
    <row r="31" spans="1:21" ht="12" thickBot="1">
      <c r="A31" s="75"/>
      <c r="B31" s="72" t="s">
        <v>29</v>
      </c>
      <c r="C31" s="73"/>
      <c r="D31" s="56">
        <v>612920.76529999997</v>
      </c>
      <c r="E31" s="59"/>
      <c r="F31" s="59"/>
      <c r="G31" s="56">
        <v>1132969.0034</v>
      </c>
      <c r="H31" s="57">
        <v>-45.901365045235501</v>
      </c>
      <c r="I31" s="56">
        <v>36473.033100000001</v>
      </c>
      <c r="J31" s="57">
        <v>5.95069300387431</v>
      </c>
      <c r="K31" s="56">
        <v>15948.278399999999</v>
      </c>
      <c r="L31" s="57">
        <v>1.4076535502859999</v>
      </c>
      <c r="M31" s="57">
        <v>1.2869573871998601</v>
      </c>
      <c r="N31" s="56">
        <v>28831056.263900001</v>
      </c>
      <c r="O31" s="56">
        <v>375600609.58249998</v>
      </c>
      <c r="P31" s="56">
        <v>24767</v>
      </c>
      <c r="Q31" s="56">
        <v>27517</v>
      </c>
      <c r="R31" s="57">
        <v>-9.9938220009448706</v>
      </c>
      <c r="S31" s="56">
        <v>24.747477098558601</v>
      </c>
      <c r="T31" s="56">
        <v>24.103979717992502</v>
      </c>
      <c r="U31" s="58">
        <v>2.6002544744390601</v>
      </c>
    </row>
    <row r="32" spans="1:21" ht="12" thickBot="1">
      <c r="A32" s="75"/>
      <c r="B32" s="72" t="s">
        <v>30</v>
      </c>
      <c r="C32" s="73"/>
      <c r="D32" s="56">
        <v>97696.837199999994</v>
      </c>
      <c r="E32" s="59"/>
      <c r="F32" s="59"/>
      <c r="G32" s="56">
        <v>110697.2375</v>
      </c>
      <c r="H32" s="57">
        <v>-11.7441054479792</v>
      </c>
      <c r="I32" s="56">
        <v>21708.346000000001</v>
      </c>
      <c r="J32" s="57">
        <v>22.220111338466101</v>
      </c>
      <c r="K32" s="56">
        <v>27513.935700000002</v>
      </c>
      <c r="L32" s="57">
        <v>24.855124049504902</v>
      </c>
      <c r="M32" s="57">
        <v>-0.21100542515260701</v>
      </c>
      <c r="N32" s="56">
        <v>2450462.9616</v>
      </c>
      <c r="O32" s="56">
        <v>36597154.556100003</v>
      </c>
      <c r="P32" s="56">
        <v>18841</v>
      </c>
      <c r="Q32" s="56">
        <v>20127</v>
      </c>
      <c r="R32" s="57">
        <v>-6.3894271376757601</v>
      </c>
      <c r="S32" s="56">
        <v>5.1853318401358699</v>
      </c>
      <c r="T32" s="56">
        <v>5.1061831221741896</v>
      </c>
      <c r="U32" s="58">
        <v>1.5263963889262999</v>
      </c>
    </row>
    <row r="33" spans="1:21" ht="12" thickBot="1">
      <c r="A33" s="75"/>
      <c r="B33" s="72" t="s">
        <v>69</v>
      </c>
      <c r="C33" s="73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6.8141999999999996</v>
      </c>
      <c r="O33" s="56">
        <v>520.03129999999999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2" t="s">
        <v>78</v>
      </c>
      <c r="C34" s="73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2" t="s">
        <v>31</v>
      </c>
      <c r="C35" s="73"/>
      <c r="D35" s="56">
        <v>163758.2009</v>
      </c>
      <c r="E35" s="59"/>
      <c r="F35" s="59"/>
      <c r="G35" s="56">
        <v>277354.42609999998</v>
      </c>
      <c r="H35" s="57">
        <v>-40.9570623398103</v>
      </c>
      <c r="I35" s="56">
        <v>19700.614399999999</v>
      </c>
      <c r="J35" s="57">
        <v>12.0303070574342</v>
      </c>
      <c r="K35" s="56">
        <v>8111.7638999999999</v>
      </c>
      <c r="L35" s="57">
        <v>2.9246924284075799</v>
      </c>
      <c r="M35" s="57">
        <v>1.4286474116930299</v>
      </c>
      <c r="N35" s="56">
        <v>4474134.6180999996</v>
      </c>
      <c r="O35" s="56">
        <v>60735029.068999998</v>
      </c>
      <c r="P35" s="56">
        <v>10863</v>
      </c>
      <c r="Q35" s="56">
        <v>11311</v>
      </c>
      <c r="R35" s="57">
        <v>-3.9607461762885698</v>
      </c>
      <c r="S35" s="56">
        <v>15.074859698057599</v>
      </c>
      <c r="T35" s="56">
        <v>15.269499938113301</v>
      </c>
      <c r="U35" s="58">
        <v>-1.29115788773009</v>
      </c>
    </row>
    <row r="36" spans="1:21" ht="12" thickBot="1">
      <c r="A36" s="75"/>
      <c r="B36" s="72" t="s">
        <v>77</v>
      </c>
      <c r="C36" s="73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2" t="s">
        <v>64</v>
      </c>
      <c r="C37" s="73"/>
      <c r="D37" s="56">
        <v>104385.3</v>
      </c>
      <c r="E37" s="59"/>
      <c r="F37" s="59"/>
      <c r="G37" s="56">
        <v>73753.009999999995</v>
      </c>
      <c r="H37" s="57">
        <v>41.533613339984399</v>
      </c>
      <c r="I37" s="56">
        <v>3081.26</v>
      </c>
      <c r="J37" s="57">
        <v>2.95181409642929</v>
      </c>
      <c r="K37" s="56">
        <v>3126.3</v>
      </c>
      <c r="L37" s="57">
        <v>4.2388778437652901</v>
      </c>
      <c r="M37" s="57">
        <v>-1.4406806768384E-2</v>
      </c>
      <c r="N37" s="56">
        <v>5920713.25</v>
      </c>
      <c r="O37" s="56">
        <v>60146555.149999999</v>
      </c>
      <c r="P37" s="56">
        <v>62</v>
      </c>
      <c r="Q37" s="56">
        <v>55</v>
      </c>
      <c r="R37" s="57">
        <v>12.7272727272727</v>
      </c>
      <c r="S37" s="56">
        <v>1683.63387096774</v>
      </c>
      <c r="T37" s="56">
        <v>24108.182000000001</v>
      </c>
      <c r="U37" s="58">
        <v>-1331.91357786968</v>
      </c>
    </row>
    <row r="38" spans="1:21" ht="12" thickBot="1">
      <c r="A38" s="75"/>
      <c r="B38" s="72" t="s">
        <v>35</v>
      </c>
      <c r="C38" s="73"/>
      <c r="D38" s="56">
        <v>76484.399999999994</v>
      </c>
      <c r="E38" s="59"/>
      <c r="F38" s="59"/>
      <c r="G38" s="56">
        <v>180246.24</v>
      </c>
      <c r="H38" s="57">
        <v>-57.566715399999502</v>
      </c>
      <c r="I38" s="56">
        <v>-15746.41</v>
      </c>
      <c r="J38" s="57">
        <v>-20.5877407680521</v>
      </c>
      <c r="K38" s="56">
        <v>-28452.55</v>
      </c>
      <c r="L38" s="57">
        <v>-15.7853778253571</v>
      </c>
      <c r="M38" s="57">
        <v>-0.44657297852037903</v>
      </c>
      <c r="N38" s="56">
        <v>12318341.83</v>
      </c>
      <c r="O38" s="56">
        <v>120552260.65000001</v>
      </c>
      <c r="P38" s="56">
        <v>57</v>
      </c>
      <c r="Q38" s="56">
        <v>63</v>
      </c>
      <c r="R38" s="57">
        <v>-9.5238095238095202</v>
      </c>
      <c r="S38" s="56">
        <v>1341.83157894737</v>
      </c>
      <c r="T38" s="56">
        <v>2466.27873015873</v>
      </c>
      <c r="U38" s="58">
        <v>-83.799425267175593</v>
      </c>
    </row>
    <row r="39" spans="1:21" ht="12" thickBot="1">
      <c r="A39" s="75"/>
      <c r="B39" s="72" t="s">
        <v>36</v>
      </c>
      <c r="C39" s="73"/>
      <c r="D39" s="56">
        <v>26651.15</v>
      </c>
      <c r="E39" s="59"/>
      <c r="F39" s="59"/>
      <c r="G39" s="56">
        <v>57341.89</v>
      </c>
      <c r="H39" s="57">
        <v>-53.522372562188004</v>
      </c>
      <c r="I39" s="56">
        <v>718.08</v>
      </c>
      <c r="J39" s="57">
        <v>2.6943677852550501</v>
      </c>
      <c r="K39" s="56">
        <v>-610.26</v>
      </c>
      <c r="L39" s="57">
        <v>-1.0642481438961999</v>
      </c>
      <c r="M39" s="57">
        <v>-2.17667879264576</v>
      </c>
      <c r="N39" s="56">
        <v>8340541.4900000002</v>
      </c>
      <c r="O39" s="56">
        <v>106640471.42</v>
      </c>
      <c r="P39" s="56">
        <v>15</v>
      </c>
      <c r="Q39" s="56">
        <v>24</v>
      </c>
      <c r="R39" s="57">
        <v>-37.5</v>
      </c>
      <c r="S39" s="56">
        <v>1776.7433333333299</v>
      </c>
      <c r="T39" s="56">
        <v>2580.16458333333</v>
      </c>
      <c r="U39" s="58">
        <v>-45.218756976715802</v>
      </c>
    </row>
    <row r="40" spans="1:21" ht="12" thickBot="1">
      <c r="A40" s="75"/>
      <c r="B40" s="72" t="s">
        <v>37</v>
      </c>
      <c r="C40" s="73"/>
      <c r="D40" s="56">
        <v>69679.990000000005</v>
      </c>
      <c r="E40" s="59"/>
      <c r="F40" s="59"/>
      <c r="G40" s="56">
        <v>94558.22</v>
      </c>
      <c r="H40" s="57">
        <v>-26.309960149419101</v>
      </c>
      <c r="I40" s="56">
        <v>-6965.53</v>
      </c>
      <c r="J40" s="57">
        <v>-9.9964566585041101</v>
      </c>
      <c r="K40" s="56">
        <v>-10385.94</v>
      </c>
      <c r="L40" s="57">
        <v>-10.983645842741099</v>
      </c>
      <c r="M40" s="57">
        <v>-0.32933080684078703</v>
      </c>
      <c r="N40" s="56">
        <v>9223313.3300000001</v>
      </c>
      <c r="O40" s="56">
        <v>88003222.430000007</v>
      </c>
      <c r="P40" s="56">
        <v>43</v>
      </c>
      <c r="Q40" s="56">
        <v>42</v>
      </c>
      <c r="R40" s="57">
        <v>2.3809523809523698</v>
      </c>
      <c r="S40" s="56">
        <v>1620.4648837209299</v>
      </c>
      <c r="T40" s="56">
        <v>1881.50285714286</v>
      </c>
      <c r="U40" s="58">
        <v>-16.108832474205101</v>
      </c>
    </row>
    <row r="41" spans="1:21" ht="12" thickBot="1">
      <c r="A41" s="75"/>
      <c r="B41" s="72" t="s">
        <v>66</v>
      </c>
      <c r="C41" s="73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3.29</v>
      </c>
      <c r="O41" s="56">
        <v>1381.17</v>
      </c>
      <c r="P41" s="59"/>
      <c r="Q41" s="56">
        <v>2</v>
      </c>
      <c r="R41" s="59"/>
      <c r="S41" s="59"/>
      <c r="T41" s="56">
        <v>0.47</v>
      </c>
      <c r="U41" s="60"/>
    </row>
    <row r="42" spans="1:21" ht="12" thickBot="1">
      <c r="A42" s="75"/>
      <c r="B42" s="72" t="s">
        <v>32</v>
      </c>
      <c r="C42" s="73"/>
      <c r="D42" s="56">
        <v>21988.034100000001</v>
      </c>
      <c r="E42" s="59"/>
      <c r="F42" s="59"/>
      <c r="G42" s="56">
        <v>138106.8377</v>
      </c>
      <c r="H42" s="57">
        <v>-84.078967800447998</v>
      </c>
      <c r="I42" s="56">
        <v>1409.9658999999999</v>
      </c>
      <c r="J42" s="57">
        <v>6.4124236554645</v>
      </c>
      <c r="K42" s="56">
        <v>9519.8608999999997</v>
      </c>
      <c r="L42" s="57">
        <v>6.8931133740672097</v>
      </c>
      <c r="M42" s="57">
        <v>-0.85189217418082197</v>
      </c>
      <c r="N42" s="56">
        <v>916399.14430000004</v>
      </c>
      <c r="O42" s="56">
        <v>20130845.196699999</v>
      </c>
      <c r="P42" s="56">
        <v>52</v>
      </c>
      <c r="Q42" s="56">
        <v>53</v>
      </c>
      <c r="R42" s="57">
        <v>-1.88679245283019</v>
      </c>
      <c r="S42" s="56">
        <v>422.84680961538498</v>
      </c>
      <c r="T42" s="56">
        <v>327.38267924528299</v>
      </c>
      <c r="U42" s="58">
        <v>22.576528473026499</v>
      </c>
    </row>
    <row r="43" spans="1:21" ht="12" thickBot="1">
      <c r="A43" s="75"/>
      <c r="B43" s="72" t="s">
        <v>33</v>
      </c>
      <c r="C43" s="73"/>
      <c r="D43" s="56">
        <v>226650.5062</v>
      </c>
      <c r="E43" s="59"/>
      <c r="F43" s="59"/>
      <c r="G43" s="56">
        <v>354747.70529999997</v>
      </c>
      <c r="H43" s="57">
        <v>-36.109380606612199</v>
      </c>
      <c r="I43" s="56">
        <v>12498.3231</v>
      </c>
      <c r="J43" s="57">
        <v>5.5143592262579304</v>
      </c>
      <c r="K43" s="56">
        <v>25631.391</v>
      </c>
      <c r="L43" s="57">
        <v>7.2252450451580099</v>
      </c>
      <c r="M43" s="57">
        <v>-0.51238217621509496</v>
      </c>
      <c r="N43" s="56">
        <v>8197929.8207</v>
      </c>
      <c r="O43" s="56">
        <v>136423749.6103</v>
      </c>
      <c r="P43" s="56">
        <v>1213</v>
      </c>
      <c r="Q43" s="56">
        <v>1332</v>
      </c>
      <c r="R43" s="57">
        <v>-8.9339339339339396</v>
      </c>
      <c r="S43" s="56">
        <v>186.85120049464101</v>
      </c>
      <c r="T43" s="56">
        <v>190.450240615616</v>
      </c>
      <c r="U43" s="58">
        <v>-1.9261530626759</v>
      </c>
    </row>
    <row r="44" spans="1:21" ht="12" thickBot="1">
      <c r="A44" s="75"/>
      <c r="B44" s="72" t="s">
        <v>38</v>
      </c>
      <c r="C44" s="73"/>
      <c r="D44" s="56">
        <v>82217.14</v>
      </c>
      <c r="E44" s="59"/>
      <c r="F44" s="59"/>
      <c r="G44" s="56">
        <v>131048.73</v>
      </c>
      <c r="H44" s="57">
        <v>-37.262161945407598</v>
      </c>
      <c r="I44" s="56">
        <v>-7339.31</v>
      </c>
      <c r="J44" s="57">
        <v>-8.9267396068508305</v>
      </c>
      <c r="K44" s="56">
        <v>-12045.37</v>
      </c>
      <c r="L44" s="57">
        <v>-9.1915198262508895</v>
      </c>
      <c r="M44" s="57">
        <v>-0.39069451581811099</v>
      </c>
      <c r="N44" s="56">
        <v>7911390.2300000004</v>
      </c>
      <c r="O44" s="56">
        <v>60308396.469999999</v>
      </c>
      <c r="P44" s="56">
        <v>58</v>
      </c>
      <c r="Q44" s="56">
        <v>88</v>
      </c>
      <c r="R44" s="57">
        <v>-34.090909090909101</v>
      </c>
      <c r="S44" s="56">
        <v>1417.53689655172</v>
      </c>
      <c r="T44" s="56">
        <v>1208.4164772727299</v>
      </c>
      <c r="U44" s="58">
        <v>14.752379270529</v>
      </c>
    </row>
    <row r="45" spans="1:21" ht="12" thickBot="1">
      <c r="A45" s="75"/>
      <c r="B45" s="72" t="s">
        <v>39</v>
      </c>
      <c r="C45" s="73"/>
      <c r="D45" s="56">
        <v>33410.269999999997</v>
      </c>
      <c r="E45" s="59"/>
      <c r="F45" s="59"/>
      <c r="G45" s="56">
        <v>90991.53</v>
      </c>
      <c r="H45" s="57">
        <v>-63.281999983954599</v>
      </c>
      <c r="I45" s="56">
        <v>4470.43</v>
      </c>
      <c r="J45" s="57">
        <v>13.380406683334201</v>
      </c>
      <c r="K45" s="56">
        <v>12390.06</v>
      </c>
      <c r="L45" s="57">
        <v>13.616717951659901</v>
      </c>
      <c r="M45" s="57">
        <v>-0.63919222344363102</v>
      </c>
      <c r="N45" s="56">
        <v>3462795.56</v>
      </c>
      <c r="O45" s="56">
        <v>26720345.489999998</v>
      </c>
      <c r="P45" s="56">
        <v>27</v>
      </c>
      <c r="Q45" s="56">
        <v>46</v>
      </c>
      <c r="R45" s="57">
        <v>-41.304347826087003</v>
      </c>
      <c r="S45" s="56">
        <v>1237.4174074074101</v>
      </c>
      <c r="T45" s="56">
        <v>1010.71260869565</v>
      </c>
      <c r="U45" s="58">
        <v>18.320802451513799</v>
      </c>
    </row>
    <row r="46" spans="1:21" ht="12" thickBot="1">
      <c r="A46" s="75"/>
      <c r="B46" s="72" t="s">
        <v>71</v>
      </c>
      <c r="C46" s="73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2" t="s">
        <v>34</v>
      </c>
      <c r="C47" s="73"/>
      <c r="D47" s="61">
        <v>21523.360400000001</v>
      </c>
      <c r="E47" s="62"/>
      <c r="F47" s="62"/>
      <c r="G47" s="61">
        <v>17667.946599999999</v>
      </c>
      <c r="H47" s="63">
        <v>21.821516032881799</v>
      </c>
      <c r="I47" s="61">
        <v>3247.8404</v>
      </c>
      <c r="J47" s="63">
        <v>15.089838852487</v>
      </c>
      <c r="K47" s="61">
        <v>1147.8033</v>
      </c>
      <c r="L47" s="63">
        <v>6.4965291439130803</v>
      </c>
      <c r="M47" s="63">
        <v>1.8296140985132201</v>
      </c>
      <c r="N47" s="61">
        <v>244140.44579999999</v>
      </c>
      <c r="O47" s="61">
        <v>7209596.6584999999</v>
      </c>
      <c r="P47" s="61">
        <v>19</v>
      </c>
      <c r="Q47" s="61">
        <v>12</v>
      </c>
      <c r="R47" s="63">
        <v>58.3333333333333</v>
      </c>
      <c r="S47" s="61">
        <v>1132.8084421052599</v>
      </c>
      <c r="T47" s="61">
        <v>412.04272500000002</v>
      </c>
      <c r="U47" s="64">
        <v>63.626442946148899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55024.186000000002</v>
      </c>
      <c r="D2" s="37">
        <v>448598.83994358999</v>
      </c>
      <c r="E2" s="37">
        <v>323740.08799230802</v>
      </c>
      <c r="F2" s="37">
        <v>124841.700669231</v>
      </c>
      <c r="G2" s="37">
        <v>323740.08799230802</v>
      </c>
      <c r="H2" s="37">
        <v>0.27830309616832399</v>
      </c>
    </row>
    <row r="3" spans="1:8">
      <c r="A3" s="37">
        <v>2</v>
      </c>
      <c r="B3" s="37">
        <v>13</v>
      </c>
      <c r="C3" s="37">
        <v>13739</v>
      </c>
      <c r="D3" s="37">
        <v>148873.36378461501</v>
      </c>
      <c r="E3" s="37">
        <v>136564.30296752101</v>
      </c>
      <c r="F3" s="37">
        <v>12309.060817094</v>
      </c>
      <c r="G3" s="37">
        <v>136564.30296752101</v>
      </c>
      <c r="H3" s="37">
        <v>8.2681417979527397E-2</v>
      </c>
    </row>
    <row r="4" spans="1:8">
      <c r="A4" s="37">
        <v>3</v>
      </c>
      <c r="B4" s="37">
        <v>14</v>
      </c>
      <c r="C4" s="37">
        <v>82635</v>
      </c>
      <c r="D4" s="37">
        <v>68465.375511663296</v>
      </c>
      <c r="E4" s="37">
        <v>46041.349651111901</v>
      </c>
      <c r="F4" s="37">
        <v>22423.9745785001</v>
      </c>
      <c r="G4" s="37">
        <v>46041.349651111901</v>
      </c>
      <c r="H4" s="37">
        <v>0.32752309042307098</v>
      </c>
    </row>
    <row r="5" spans="1:8">
      <c r="A5" s="37">
        <v>4</v>
      </c>
      <c r="B5" s="37">
        <v>15</v>
      </c>
      <c r="C5" s="37">
        <v>2117</v>
      </c>
      <c r="D5" s="37">
        <v>34989.896768595398</v>
      </c>
      <c r="E5" s="37">
        <v>26605.662779320799</v>
      </c>
      <c r="F5" s="37">
        <v>8384.2339892746404</v>
      </c>
      <c r="G5" s="37">
        <v>26605.662779320799</v>
      </c>
      <c r="H5" s="37">
        <v>0.23961871178767699</v>
      </c>
    </row>
    <row r="6" spans="1:8">
      <c r="A6" s="37">
        <v>5</v>
      </c>
      <c r="B6" s="37">
        <v>16</v>
      </c>
      <c r="C6" s="37">
        <v>2959</v>
      </c>
      <c r="D6" s="37">
        <v>122964.745908547</v>
      </c>
      <c r="E6" s="37">
        <v>102036.89866324799</v>
      </c>
      <c r="F6" s="37">
        <v>20927.847245299101</v>
      </c>
      <c r="G6" s="37">
        <v>102036.89866324799</v>
      </c>
      <c r="H6" s="37">
        <v>0.17019388029203</v>
      </c>
    </row>
    <row r="7" spans="1:8">
      <c r="A7" s="37">
        <v>6</v>
      </c>
      <c r="B7" s="37">
        <v>17</v>
      </c>
      <c r="C7" s="37">
        <v>12387</v>
      </c>
      <c r="D7" s="37">
        <v>188191.11263589701</v>
      </c>
      <c r="E7" s="37">
        <v>131454.47816752101</v>
      </c>
      <c r="F7" s="37">
        <v>56736.634468376098</v>
      </c>
      <c r="G7" s="37">
        <v>131454.47816752101</v>
      </c>
      <c r="H7" s="37">
        <v>0.301484133196806</v>
      </c>
    </row>
    <row r="8" spans="1:8">
      <c r="A8" s="37">
        <v>7</v>
      </c>
      <c r="B8" s="37">
        <v>18</v>
      </c>
      <c r="C8" s="37">
        <v>51774</v>
      </c>
      <c r="D8" s="37">
        <v>98273.586900854702</v>
      </c>
      <c r="E8" s="37">
        <v>78857.962935042699</v>
      </c>
      <c r="F8" s="37">
        <v>19415.623965811999</v>
      </c>
      <c r="G8" s="37">
        <v>78857.962935042699</v>
      </c>
      <c r="H8" s="37">
        <v>0.19756706331885299</v>
      </c>
    </row>
    <row r="9" spans="1:8">
      <c r="A9" s="37">
        <v>8</v>
      </c>
      <c r="B9" s="37">
        <v>19</v>
      </c>
      <c r="C9" s="37">
        <v>13629</v>
      </c>
      <c r="D9" s="37">
        <v>65670.764681196597</v>
      </c>
      <c r="E9" s="37">
        <v>51051.640007692302</v>
      </c>
      <c r="F9" s="37">
        <v>14619.124673504301</v>
      </c>
      <c r="G9" s="37">
        <v>51051.640007692302</v>
      </c>
      <c r="H9" s="37">
        <v>0.222612371646255</v>
      </c>
    </row>
    <row r="10" spans="1:8">
      <c r="A10" s="37">
        <v>9</v>
      </c>
      <c r="B10" s="37">
        <v>21</v>
      </c>
      <c r="C10" s="37">
        <v>139529</v>
      </c>
      <c r="D10" s="37">
        <v>580148.63221453002</v>
      </c>
      <c r="E10" s="37">
        <v>582189.78003333299</v>
      </c>
      <c r="F10" s="37">
        <v>-2096.40422905983</v>
      </c>
      <c r="G10" s="37">
        <v>582189.78003333299</v>
      </c>
      <c r="H10" s="37">
        <v>-3.6139082370200402E-3</v>
      </c>
    </row>
    <row r="11" spans="1:8">
      <c r="A11" s="37">
        <v>10</v>
      </c>
      <c r="B11" s="37">
        <v>22</v>
      </c>
      <c r="C11" s="37">
        <v>45985</v>
      </c>
      <c r="D11" s="37">
        <v>447689.35510940198</v>
      </c>
      <c r="E11" s="37">
        <v>387965.55778974399</v>
      </c>
      <c r="F11" s="37">
        <v>59723.797319658101</v>
      </c>
      <c r="G11" s="37">
        <v>387965.55778974399</v>
      </c>
      <c r="H11" s="37">
        <v>0.13340455080747499</v>
      </c>
    </row>
    <row r="12" spans="1:8">
      <c r="A12" s="37">
        <v>11</v>
      </c>
      <c r="B12" s="37">
        <v>23</v>
      </c>
      <c r="C12" s="37">
        <v>106982.07</v>
      </c>
      <c r="D12" s="37">
        <v>1054662.97286923</v>
      </c>
      <c r="E12" s="37">
        <v>915115.16010683798</v>
      </c>
      <c r="F12" s="37">
        <v>139544.35789059801</v>
      </c>
      <c r="G12" s="37">
        <v>915115.16010683798</v>
      </c>
      <c r="H12" s="37">
        <v>0.13231223490550001</v>
      </c>
    </row>
    <row r="13" spans="1:8">
      <c r="A13" s="37">
        <v>12</v>
      </c>
      <c r="B13" s="37">
        <v>24</v>
      </c>
      <c r="C13" s="37">
        <v>15160</v>
      </c>
      <c r="D13" s="37">
        <v>375078.222565812</v>
      </c>
      <c r="E13" s="37">
        <v>338775.90794359002</v>
      </c>
      <c r="F13" s="37">
        <v>36300.203511111104</v>
      </c>
      <c r="G13" s="37">
        <v>338775.90794359002</v>
      </c>
      <c r="H13" s="37">
        <v>9.6780899669466694E-2</v>
      </c>
    </row>
    <row r="14" spans="1:8">
      <c r="A14" s="37">
        <v>13</v>
      </c>
      <c r="B14" s="37">
        <v>25</v>
      </c>
      <c r="C14" s="37">
        <v>70365</v>
      </c>
      <c r="D14" s="37">
        <v>814585.66043893795</v>
      </c>
      <c r="E14" s="37">
        <v>734228.09669999999</v>
      </c>
      <c r="F14" s="37">
        <v>80348.342499999999</v>
      </c>
      <c r="G14" s="37">
        <v>734228.09669999999</v>
      </c>
      <c r="H14" s="37">
        <v>9.8638186219712598E-2</v>
      </c>
    </row>
    <row r="15" spans="1:8">
      <c r="A15" s="37">
        <v>14</v>
      </c>
      <c r="B15" s="37">
        <v>26</v>
      </c>
      <c r="C15" s="37">
        <v>46194</v>
      </c>
      <c r="D15" s="37">
        <v>276431.47755158501</v>
      </c>
      <c r="E15" s="37">
        <v>243839.39703868801</v>
      </c>
      <c r="F15" s="37">
        <v>32592.080512896198</v>
      </c>
      <c r="G15" s="37">
        <v>243839.39703868801</v>
      </c>
      <c r="H15" s="37">
        <v>0.11790292770407899</v>
      </c>
    </row>
    <row r="16" spans="1:8">
      <c r="A16" s="37">
        <v>15</v>
      </c>
      <c r="B16" s="37">
        <v>27</v>
      </c>
      <c r="C16" s="37">
        <v>109789.088</v>
      </c>
      <c r="D16" s="37">
        <v>894224.03701243503</v>
      </c>
      <c r="E16" s="37">
        <v>835342.65041084599</v>
      </c>
      <c r="F16" s="37">
        <v>58879.044721246501</v>
      </c>
      <c r="G16" s="37">
        <v>835342.65041084599</v>
      </c>
      <c r="H16" s="37">
        <v>6.5843900949583894E-2</v>
      </c>
    </row>
    <row r="17" spans="1:9">
      <c r="A17" s="37">
        <v>16</v>
      </c>
      <c r="B17" s="37">
        <v>29</v>
      </c>
      <c r="C17" s="37">
        <v>167824</v>
      </c>
      <c r="D17" s="37">
        <v>2157980.2196589699</v>
      </c>
      <c r="E17" s="37">
        <v>1972232.7294658101</v>
      </c>
      <c r="F17" s="37">
        <v>109577.99446666701</v>
      </c>
      <c r="G17" s="37">
        <v>1972232.7294658101</v>
      </c>
      <c r="H17" s="37">
        <v>5.2635906428456197E-2</v>
      </c>
    </row>
    <row r="18" spans="1:9">
      <c r="A18" s="37">
        <v>17</v>
      </c>
      <c r="B18" s="37">
        <v>31</v>
      </c>
      <c r="C18" s="37">
        <v>20919.822</v>
      </c>
      <c r="D18" s="37">
        <v>219555.06139666401</v>
      </c>
      <c r="E18" s="37">
        <v>185980.92179607501</v>
      </c>
      <c r="F18" s="37">
        <v>33574.139600589398</v>
      </c>
      <c r="G18" s="37">
        <v>185980.92179607501</v>
      </c>
      <c r="H18" s="37">
        <v>0.15291899620538399</v>
      </c>
    </row>
    <row r="19" spans="1:9">
      <c r="A19" s="37">
        <v>18</v>
      </c>
      <c r="B19" s="37">
        <v>32</v>
      </c>
      <c r="C19" s="37">
        <v>15108.855</v>
      </c>
      <c r="D19" s="37">
        <v>246603.427436192</v>
      </c>
      <c r="E19" s="37">
        <v>227382.839671842</v>
      </c>
      <c r="F19" s="37">
        <v>19220.0924652055</v>
      </c>
      <c r="G19" s="37">
        <v>227382.839671842</v>
      </c>
      <c r="H19" s="37">
        <v>7.7939432019908703E-2</v>
      </c>
    </row>
    <row r="20" spans="1:9">
      <c r="A20" s="37">
        <v>19</v>
      </c>
      <c r="B20" s="37">
        <v>33</v>
      </c>
      <c r="C20" s="37">
        <v>23570.085999999999</v>
      </c>
      <c r="D20" s="37">
        <v>433740.17211940797</v>
      </c>
      <c r="E20" s="37">
        <v>325643.29844821797</v>
      </c>
      <c r="F20" s="37">
        <v>108096.87367119</v>
      </c>
      <c r="G20" s="37">
        <v>325643.29844821797</v>
      </c>
      <c r="H20" s="37">
        <v>0.249220341161831</v>
      </c>
    </row>
    <row r="21" spans="1:9">
      <c r="A21" s="37">
        <v>20</v>
      </c>
      <c r="B21" s="37">
        <v>34</v>
      </c>
      <c r="C21" s="37">
        <v>29395.578000000001</v>
      </c>
      <c r="D21" s="37">
        <v>176309.08240923501</v>
      </c>
      <c r="E21" s="37">
        <v>131122.618511668</v>
      </c>
      <c r="F21" s="37">
        <v>45186.463897567803</v>
      </c>
      <c r="G21" s="37">
        <v>131122.618511668</v>
      </c>
      <c r="H21" s="37">
        <v>0.25629118636488801</v>
      </c>
    </row>
    <row r="22" spans="1:9">
      <c r="A22" s="37">
        <v>21</v>
      </c>
      <c r="B22" s="37">
        <v>35</v>
      </c>
      <c r="C22" s="37">
        <v>36097.184000000001</v>
      </c>
      <c r="D22" s="37">
        <v>985933.73674513295</v>
      </c>
      <c r="E22" s="37">
        <v>958611.79705132695</v>
      </c>
      <c r="F22" s="37">
        <v>27321.9396938053</v>
      </c>
      <c r="G22" s="37">
        <v>958611.79705132695</v>
      </c>
      <c r="H22" s="37">
        <v>2.7711740328516699E-2</v>
      </c>
    </row>
    <row r="23" spans="1:9">
      <c r="A23" s="37">
        <v>22</v>
      </c>
      <c r="B23" s="37">
        <v>36</v>
      </c>
      <c r="C23" s="37">
        <v>132209.766</v>
      </c>
      <c r="D23" s="37">
        <v>649939.48565486702</v>
      </c>
      <c r="E23" s="37">
        <v>562717.17492098699</v>
      </c>
      <c r="F23" s="37">
        <v>87222.310733880397</v>
      </c>
      <c r="G23" s="37">
        <v>562717.17492098699</v>
      </c>
      <c r="H23" s="37">
        <v>0.134200664306457</v>
      </c>
    </row>
    <row r="24" spans="1:9">
      <c r="A24" s="37">
        <v>23</v>
      </c>
      <c r="B24" s="37">
        <v>37</v>
      </c>
      <c r="C24" s="37">
        <v>112423.235</v>
      </c>
      <c r="D24" s="37">
        <v>852030.387626549</v>
      </c>
      <c r="E24" s="37">
        <v>752590.834216533</v>
      </c>
      <c r="F24" s="37">
        <v>99436.922525060101</v>
      </c>
      <c r="G24" s="37">
        <v>752590.834216533</v>
      </c>
      <c r="H24" s="37">
        <v>0.11670620086995299</v>
      </c>
    </row>
    <row r="25" spans="1:9">
      <c r="A25" s="37">
        <v>24</v>
      </c>
      <c r="B25" s="37">
        <v>38</v>
      </c>
      <c r="C25" s="37">
        <v>117218.004</v>
      </c>
      <c r="D25" s="37">
        <v>612920.69473185798</v>
      </c>
      <c r="E25" s="37">
        <v>576447.719988495</v>
      </c>
      <c r="F25" s="37">
        <v>36472.9747433628</v>
      </c>
      <c r="G25" s="37">
        <v>576447.719988495</v>
      </c>
      <c r="H25" s="37">
        <v>5.95068416792797E-2</v>
      </c>
    </row>
    <row r="26" spans="1:9">
      <c r="A26" s="37">
        <v>25</v>
      </c>
      <c r="B26" s="37">
        <v>39</v>
      </c>
      <c r="C26" s="37">
        <v>56058.614000000001</v>
      </c>
      <c r="D26" s="37">
        <v>97696.750812790298</v>
      </c>
      <c r="E26" s="37">
        <v>75988.502578358501</v>
      </c>
      <c r="F26" s="37">
        <v>21708.2482344317</v>
      </c>
      <c r="G26" s="37">
        <v>75988.502578358501</v>
      </c>
      <c r="H26" s="37">
        <v>0.22220030915899899</v>
      </c>
    </row>
    <row r="27" spans="1:9">
      <c r="A27" s="37">
        <v>26</v>
      </c>
      <c r="B27" s="37">
        <v>42</v>
      </c>
      <c r="C27" s="37">
        <v>8424.4240000000009</v>
      </c>
      <c r="D27" s="37">
        <v>163758.20079999999</v>
      </c>
      <c r="E27" s="37">
        <v>144057.57829999999</v>
      </c>
      <c r="F27" s="37">
        <v>19700.622500000001</v>
      </c>
      <c r="G27" s="37">
        <v>144057.57829999999</v>
      </c>
      <c r="H27" s="37">
        <v>0.120303120110978</v>
      </c>
    </row>
    <row r="28" spans="1:9">
      <c r="A28" s="37">
        <v>27</v>
      </c>
      <c r="B28" s="37">
        <v>75</v>
      </c>
      <c r="C28" s="37">
        <v>54</v>
      </c>
      <c r="D28" s="37">
        <v>21988.034188034198</v>
      </c>
      <c r="E28" s="37">
        <v>20578.068376068401</v>
      </c>
      <c r="F28" s="37">
        <v>1409.96581196581</v>
      </c>
      <c r="G28" s="37">
        <v>20578.068376068401</v>
      </c>
      <c r="H28" s="37">
        <v>6.4124232294177103E-2</v>
      </c>
    </row>
    <row r="29" spans="1:9">
      <c r="A29" s="37">
        <v>28</v>
      </c>
      <c r="B29" s="37">
        <v>76</v>
      </c>
      <c r="C29" s="37">
        <v>1818</v>
      </c>
      <c r="D29" s="37">
        <v>226650.50230427401</v>
      </c>
      <c r="E29" s="37">
        <v>214152.181649573</v>
      </c>
      <c r="F29" s="37">
        <v>12498.320654700899</v>
      </c>
      <c r="G29" s="37">
        <v>214152.181649573</v>
      </c>
      <c r="H29" s="37">
        <v>5.5143582421547502E-2</v>
      </c>
    </row>
    <row r="30" spans="1:9">
      <c r="A30" s="37">
        <v>29</v>
      </c>
      <c r="B30" s="37">
        <v>99</v>
      </c>
      <c r="C30" s="37">
        <v>19</v>
      </c>
      <c r="D30" s="37">
        <v>21523.360562741102</v>
      </c>
      <c r="E30" s="37">
        <v>18275.519764011799</v>
      </c>
      <c r="F30" s="37">
        <v>3247.8407987292899</v>
      </c>
      <c r="G30" s="37">
        <v>18275.519764011799</v>
      </c>
      <c r="H30" s="37">
        <v>0.15089840590932599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61</v>
      </c>
      <c r="D34" s="34">
        <v>104385.3</v>
      </c>
      <c r="E34" s="34">
        <v>101304.04</v>
      </c>
      <c r="F34" s="30"/>
      <c r="G34" s="30"/>
      <c r="H34" s="30"/>
    </row>
    <row r="35" spans="1:8">
      <c r="A35" s="30"/>
      <c r="B35" s="33">
        <v>71</v>
      </c>
      <c r="C35" s="34">
        <v>41</v>
      </c>
      <c r="D35" s="34">
        <v>77715.17</v>
      </c>
      <c r="E35" s="34">
        <v>93412.35</v>
      </c>
      <c r="F35" s="30"/>
      <c r="G35" s="30"/>
      <c r="H35" s="30"/>
    </row>
    <row r="36" spans="1:8">
      <c r="A36" s="30"/>
      <c r="B36" s="33">
        <v>72</v>
      </c>
      <c r="C36" s="34">
        <v>11</v>
      </c>
      <c r="D36" s="34">
        <v>26651.15</v>
      </c>
      <c r="E36" s="34">
        <v>25933.07</v>
      </c>
      <c r="F36" s="30"/>
      <c r="G36" s="30"/>
      <c r="H36" s="30"/>
    </row>
    <row r="37" spans="1:8">
      <c r="A37" s="30"/>
      <c r="B37" s="33">
        <v>73</v>
      </c>
      <c r="C37" s="34">
        <v>41</v>
      </c>
      <c r="D37" s="34">
        <v>69679.990000000005</v>
      </c>
      <c r="E37" s="34">
        <v>76645.52</v>
      </c>
      <c r="F37" s="30"/>
      <c r="G37" s="30"/>
      <c r="H37" s="30"/>
    </row>
    <row r="38" spans="1:8">
      <c r="A38" s="30"/>
      <c r="B38" s="33">
        <v>77</v>
      </c>
      <c r="C38" s="34">
        <v>58</v>
      </c>
      <c r="D38" s="34">
        <v>82217.14</v>
      </c>
      <c r="E38" s="34">
        <v>89556.45</v>
      </c>
      <c r="F38" s="30"/>
      <c r="G38" s="30"/>
      <c r="H38" s="30"/>
    </row>
    <row r="39" spans="1:8">
      <c r="A39" s="30"/>
      <c r="B39" s="33">
        <v>78</v>
      </c>
      <c r="C39" s="34">
        <v>23</v>
      </c>
      <c r="D39" s="34">
        <v>33410.269999999997</v>
      </c>
      <c r="E39" s="34">
        <v>28939.84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2016-10-19T00:22:18Z</dcterms:modified>
</cp:coreProperties>
</file>