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<sst xmlns="http://schemas.openxmlformats.org/spreadsheetml/2006/main" count="121" uniqueCount="80">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</sst>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5469095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5210205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54690be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5d48c8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52101d9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5d48bc3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5210205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54690be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5d48c8b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4" sqref="E3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14413345.902899999</v>
      </c>
      <c r="F3" s="25">
        <f>RA!I7</f>
        <v>1360026.8659999999</v>
      </c>
      <c r="G3" s="16">
        <f>SUM(G4:G42)</f>
        <v>13053319.036900001</v>
      </c>
      <c r="H3" s="27">
        <f>RA!J7</f>
        <v>9.4358858460918498</v>
      </c>
      <c r="I3" s="20">
        <f>SUM(I4:I42)</f>
        <v>14413350.714134628</v>
      </c>
      <c r="J3" s="21">
        <f>SUM(J4:J42)</f>
        <v>13053319.021359047</v>
      </c>
      <c r="K3" s="22">
        <f>E3-I3</f>
        <v>-4.8112346287816763</v>
      </c>
      <c r="L3" s="22">
        <f>G3-J3</f>
        <v>1.5540953725576401E-2</v>
      </c>
    </row>
    <row r="4" spans="1:13">
      <c r="A4" s="69">
        <f>RA!A8</f>
        <v>42662</v>
      </c>
      <c r="B4" s="12">
        <v>12</v>
      </c>
      <c r="C4" s="67" t="s">
        <v>6</v>
      </c>
      <c r="D4" s="67"/>
      <c r="E4" s="15">
        <f>VLOOKUP(C4,RA!B8:D35,3,0)</f>
        <v>461025.15370000002</v>
      </c>
      <c r="F4" s="25">
        <f>VLOOKUP(C4,RA!B8:I38,8,0)</f>
        <v>127609.489</v>
      </c>
      <c r="G4" s="16">
        <f t="shared" ref="G4:G42" si="0">E4-F4</f>
        <v>333415.66470000002</v>
      </c>
      <c r="H4" s="27">
        <f>RA!J8</f>
        <v>27.679506850300498</v>
      </c>
      <c r="I4" s="20">
        <f>VLOOKUP(B4,RMS!B:D,3,FALSE)</f>
        <v>461025.67110170901</v>
      </c>
      <c r="J4" s="21">
        <f>VLOOKUP(B4,RMS!B:E,4,FALSE)</f>
        <v>333415.67501196603</v>
      </c>
      <c r="K4" s="22">
        <f t="shared" ref="K4:K42" si="1">E4-I4</f>
        <v>-0.51740170898847282</v>
      </c>
      <c r="L4" s="22">
        <f t="shared" ref="L4:L42" si="2">G4-J4</f>
        <v>-1.0311966005247086E-2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55819.748200000002</v>
      </c>
      <c r="F5" s="25">
        <f>VLOOKUP(C5,RA!B9:I39,8,0)</f>
        <v>13068.7394</v>
      </c>
      <c r="G5" s="16">
        <f t="shared" si="0"/>
        <v>42751.008800000003</v>
      </c>
      <c r="H5" s="27">
        <f>RA!J9</f>
        <v>23.412394038710499</v>
      </c>
      <c r="I5" s="20">
        <f>VLOOKUP(B5,RMS!B:D,3,FALSE)</f>
        <v>55819.779448717898</v>
      </c>
      <c r="J5" s="21">
        <f>VLOOKUP(B5,RMS!B:E,4,FALSE)</f>
        <v>42751.015384615399</v>
      </c>
      <c r="K5" s="22">
        <f t="shared" si="1"/>
        <v>-3.1248717896232847E-2</v>
      </c>
      <c r="L5" s="22">
        <f t="shared" si="2"/>
        <v>-6.5846153956954367E-3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72438.480500000005</v>
      </c>
      <c r="F6" s="25">
        <f>VLOOKUP(C6,RA!B10:I40,8,0)</f>
        <v>23660.105200000002</v>
      </c>
      <c r="G6" s="16">
        <f t="shared" si="0"/>
        <v>48778.3753</v>
      </c>
      <c r="H6" s="27">
        <f>RA!J10</f>
        <v>32.662343324553902</v>
      </c>
      <c r="I6" s="20">
        <f>VLOOKUP(B6,RMS!B:D,3,FALSE)</f>
        <v>72440.332588298901</v>
      </c>
      <c r="J6" s="21">
        <f>VLOOKUP(B6,RMS!B:E,4,FALSE)</f>
        <v>48778.377438127798</v>
      </c>
      <c r="K6" s="22">
        <f>E6-I6</f>
        <v>-1.8520882988959784</v>
      </c>
      <c r="L6" s="22">
        <f t="shared" si="2"/>
        <v>-2.1381277983891778E-3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36637.226499999997</v>
      </c>
      <c r="F7" s="25">
        <f>VLOOKUP(C7,RA!B11:I41,8,0)</f>
        <v>8729.5346000000009</v>
      </c>
      <c r="G7" s="16">
        <f t="shared" si="0"/>
        <v>27907.691899999998</v>
      </c>
      <c r="H7" s="27">
        <f>RA!J11</f>
        <v>23.826952621536499</v>
      </c>
      <c r="I7" s="20">
        <f>VLOOKUP(B7,RMS!B:D,3,FALSE)</f>
        <v>36637.252339482598</v>
      </c>
      <c r="J7" s="21">
        <f>VLOOKUP(B7,RMS!B:E,4,FALSE)</f>
        <v>27907.691823039098</v>
      </c>
      <c r="K7" s="22">
        <f t="shared" si="1"/>
        <v>-2.5839482601440977E-2</v>
      </c>
      <c r="L7" s="22">
        <f t="shared" si="2"/>
        <v>7.6960899605182931E-5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131590.30350000001</v>
      </c>
      <c r="F8" s="25">
        <f>VLOOKUP(C8,RA!B12:I42,8,0)</f>
        <v>22239.769199999999</v>
      </c>
      <c r="G8" s="16">
        <f t="shared" si="0"/>
        <v>109350.53430000001</v>
      </c>
      <c r="H8" s="27">
        <f>RA!J12</f>
        <v>16.900765944353999</v>
      </c>
      <c r="I8" s="20">
        <f>VLOOKUP(B8,RMS!B:D,3,FALSE)</f>
        <v>131590.302970085</v>
      </c>
      <c r="J8" s="21">
        <f>VLOOKUP(B8,RMS!B:E,4,FALSE)</f>
        <v>109350.533655555</v>
      </c>
      <c r="K8" s="22">
        <f t="shared" si="1"/>
        <v>5.2991500706411898E-4</v>
      </c>
      <c r="L8" s="22">
        <f t="shared" si="2"/>
        <v>6.4444501185789704E-4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188783.8988</v>
      </c>
      <c r="F9" s="25">
        <f>VLOOKUP(C9,RA!B13:I43,8,0)</f>
        <v>57905.1345</v>
      </c>
      <c r="G9" s="16">
        <f t="shared" si="0"/>
        <v>130878.7643</v>
      </c>
      <c r="H9" s="27">
        <f>RA!J13</f>
        <v>30.672708248993999</v>
      </c>
      <c r="I9" s="20">
        <f>VLOOKUP(B9,RMS!B:D,3,FALSE)</f>
        <v>188784.08720000001</v>
      </c>
      <c r="J9" s="21">
        <f>VLOOKUP(B9,RMS!B:E,4,FALSE)</f>
        <v>130878.76208888899</v>
      </c>
      <c r="K9" s="22">
        <f t="shared" si="1"/>
        <v>-0.18840000001364388</v>
      </c>
      <c r="L9" s="22">
        <f t="shared" si="2"/>
        <v>2.211111001088284E-3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119323.9372</v>
      </c>
      <c r="F10" s="25">
        <f>VLOOKUP(C10,RA!B14:I43,8,0)</f>
        <v>25382.967799999999</v>
      </c>
      <c r="G10" s="16">
        <f t="shared" si="0"/>
        <v>93940.969400000002</v>
      </c>
      <c r="H10" s="27">
        <f>RA!J14</f>
        <v>21.2723183592705</v>
      </c>
      <c r="I10" s="20">
        <f>VLOOKUP(B10,RMS!B:D,3,FALSE)</f>
        <v>119323.93423247901</v>
      </c>
      <c r="J10" s="21">
        <f>VLOOKUP(B10,RMS!B:E,4,FALSE)</f>
        <v>93940.968590598306</v>
      </c>
      <c r="K10" s="22">
        <f t="shared" si="1"/>
        <v>2.9675209952984005E-3</v>
      </c>
      <c r="L10" s="22">
        <f t="shared" si="2"/>
        <v>8.0940169573295861E-4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80323.418099999995</v>
      </c>
      <c r="F11" s="25">
        <f>VLOOKUP(C11,RA!B15:I44,8,0)</f>
        <v>17490.205600000001</v>
      </c>
      <c r="G11" s="16">
        <f t="shared" si="0"/>
        <v>62833.212499999994</v>
      </c>
      <c r="H11" s="27">
        <f>RA!J15</f>
        <v>21.774727736592698</v>
      </c>
      <c r="I11" s="20">
        <f>VLOOKUP(B11,RMS!B:D,3,FALSE)</f>
        <v>80323.464600854699</v>
      </c>
      <c r="J11" s="21">
        <f>VLOOKUP(B11,RMS!B:E,4,FALSE)</f>
        <v>62833.211860683798</v>
      </c>
      <c r="K11" s="22">
        <f t="shared" si="1"/>
        <v>-4.6500854703481309E-2</v>
      </c>
      <c r="L11" s="22">
        <f t="shared" si="2"/>
        <v>6.3931619661161676E-4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578960.83380000002</v>
      </c>
      <c r="F12" s="25">
        <f>VLOOKUP(C12,RA!B16:I45,8,0)</f>
        <v>-7947.6094999999996</v>
      </c>
      <c r="G12" s="16">
        <f t="shared" si="0"/>
        <v>586908.44330000004</v>
      </c>
      <c r="H12" s="27">
        <f>RA!J16</f>
        <v>-1.3727369859954099</v>
      </c>
      <c r="I12" s="20">
        <f>VLOOKUP(B12,RMS!B:D,3,FALSE)</f>
        <v>578960.55734188005</v>
      </c>
      <c r="J12" s="21">
        <f>VLOOKUP(B12,RMS!B:E,4,FALSE)</f>
        <v>586908.44330000004</v>
      </c>
      <c r="K12" s="22">
        <f t="shared" si="1"/>
        <v>0.27645811997354031</v>
      </c>
      <c r="L12" s="22">
        <f t="shared" si="2"/>
        <v>0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445601.90539999999</v>
      </c>
      <c r="F13" s="25">
        <f>VLOOKUP(C13,RA!B17:I46,8,0)</f>
        <v>55232.836900000002</v>
      </c>
      <c r="G13" s="16">
        <f t="shared" si="0"/>
        <v>390369.06849999999</v>
      </c>
      <c r="H13" s="27">
        <f>RA!J17</f>
        <v>12.3951078823192</v>
      </c>
      <c r="I13" s="20">
        <f>VLOOKUP(B13,RMS!B:D,3,FALSE)</f>
        <v>445601.93004359002</v>
      </c>
      <c r="J13" s="21">
        <f>VLOOKUP(B13,RMS!B:E,4,FALSE)</f>
        <v>390369.06906153797</v>
      </c>
      <c r="K13" s="22">
        <f t="shared" si="1"/>
        <v>-2.4643590033520013E-2</v>
      </c>
      <c r="L13" s="22">
        <f t="shared" si="2"/>
        <v>-5.6153797777369618E-4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1143737.4332999999</v>
      </c>
      <c r="F14" s="25">
        <f>VLOOKUP(C14,RA!B18:I47,8,0)</f>
        <v>134918.7978</v>
      </c>
      <c r="G14" s="16">
        <f t="shared" si="0"/>
        <v>1008818.6354999999</v>
      </c>
      <c r="H14" s="27">
        <f>RA!J18</f>
        <v>11.7963086519536</v>
      </c>
      <c r="I14" s="20">
        <f>VLOOKUP(B14,RMS!B:D,3,FALSE)</f>
        <v>1143737.6927803401</v>
      </c>
      <c r="J14" s="21">
        <f>VLOOKUP(B14,RMS!B:E,4,FALSE)</f>
        <v>1008818.5951470101</v>
      </c>
      <c r="K14" s="22">
        <f t="shared" si="1"/>
        <v>-0.25948034017346799</v>
      </c>
      <c r="L14" s="22">
        <f t="shared" si="2"/>
        <v>4.035298980306834E-2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526062.39419999998</v>
      </c>
      <c r="F15" s="25">
        <f>VLOOKUP(C15,RA!B19:I48,8,0)</f>
        <v>32834.828399999999</v>
      </c>
      <c r="G15" s="16">
        <f t="shared" si="0"/>
        <v>493227.56579999998</v>
      </c>
      <c r="H15" s="27">
        <f>RA!J19</f>
        <v>6.24162243148609</v>
      </c>
      <c r="I15" s="20">
        <f>VLOOKUP(B15,RMS!B:D,3,FALSE)</f>
        <v>526062.40923846199</v>
      </c>
      <c r="J15" s="21">
        <f>VLOOKUP(B15,RMS!B:E,4,FALSE)</f>
        <v>493227.56616923102</v>
      </c>
      <c r="K15" s="22">
        <f t="shared" si="1"/>
        <v>-1.5038462006486952E-2</v>
      </c>
      <c r="L15" s="22">
        <f t="shared" si="2"/>
        <v>-3.6923104198649526E-4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836777.40740000003</v>
      </c>
      <c r="F16" s="25">
        <f>VLOOKUP(C16,RA!B20:I49,8,0)</f>
        <v>84934.127099999998</v>
      </c>
      <c r="G16" s="16">
        <f t="shared" si="0"/>
        <v>751843.28029999998</v>
      </c>
      <c r="H16" s="27">
        <f>RA!J20</f>
        <v>10.1501458271805</v>
      </c>
      <c r="I16" s="20">
        <f>VLOOKUP(B16,RMS!B:D,3,FALSE)</f>
        <v>836777.52603772003</v>
      </c>
      <c r="J16" s="21">
        <f>VLOOKUP(B16,RMS!B:E,4,FALSE)</f>
        <v>751843.28029999998</v>
      </c>
      <c r="K16" s="22">
        <f t="shared" si="1"/>
        <v>-0.11863772000651807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274850.55359999998</v>
      </c>
      <c r="F17" s="25">
        <f>VLOOKUP(C17,RA!B21:I50,8,0)</f>
        <v>36773.260399999999</v>
      </c>
      <c r="G17" s="16">
        <f t="shared" si="0"/>
        <v>238077.29319999999</v>
      </c>
      <c r="H17" s="27">
        <f>RA!J21</f>
        <v>13.3793655928077</v>
      </c>
      <c r="I17" s="20">
        <f>VLOOKUP(B17,RMS!B:D,3,FALSE)</f>
        <v>274850.16833812901</v>
      </c>
      <c r="J17" s="21">
        <f>VLOOKUP(B17,RMS!B:E,4,FALSE)</f>
        <v>238077.29324740201</v>
      </c>
      <c r="K17" s="22">
        <f t="shared" si="1"/>
        <v>0.38526187097886577</v>
      </c>
      <c r="L17" s="22">
        <f t="shared" si="2"/>
        <v>-4.7402019845321774E-5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925124.7145</v>
      </c>
      <c r="F18" s="25">
        <f>VLOOKUP(C18,RA!B22:I51,8,0)</f>
        <v>59952.435599999997</v>
      </c>
      <c r="G18" s="16">
        <f t="shared" si="0"/>
        <v>865172.27890000003</v>
      </c>
      <c r="H18" s="27">
        <f>RA!J22</f>
        <v>6.4804706501006599</v>
      </c>
      <c r="I18" s="20">
        <f>VLOOKUP(B18,RMS!B:D,3,FALSE)</f>
        <v>925125.83255671302</v>
      </c>
      <c r="J18" s="21">
        <f>VLOOKUP(B18,RMS!B:E,4,FALSE)</f>
        <v>865172.27581874304</v>
      </c>
      <c r="K18" s="22">
        <f t="shared" si="1"/>
        <v>-1.1180567130213603</v>
      </c>
      <c r="L18" s="22">
        <f t="shared" si="2"/>
        <v>3.081256989389658E-3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2437906.1102999998</v>
      </c>
      <c r="F19" s="25">
        <f>VLOOKUP(C19,RA!B23:I52,8,0)</f>
        <v>140845.82</v>
      </c>
      <c r="G19" s="16">
        <f t="shared" si="0"/>
        <v>2297060.2903</v>
      </c>
      <c r="H19" s="27">
        <f>RA!J23</f>
        <v>5.7773274944812396</v>
      </c>
      <c r="I19" s="20">
        <f>VLOOKUP(B19,RMS!B:D,3,FALSE)</f>
        <v>2437907.5834871801</v>
      </c>
      <c r="J19" s="21">
        <f>VLOOKUP(B19,RMS!B:E,4,FALSE)</f>
        <v>2297060.3081196598</v>
      </c>
      <c r="K19" s="22">
        <f t="shared" si="1"/>
        <v>-1.4731871802359819</v>
      </c>
      <c r="L19" s="22">
        <f t="shared" si="2"/>
        <v>-1.7819659784436226E-2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246455.51860000001</v>
      </c>
      <c r="F20" s="25">
        <f>VLOOKUP(C20,RA!B24:I53,8,0)</f>
        <v>8927.4776000000002</v>
      </c>
      <c r="G20" s="16">
        <f t="shared" si="0"/>
        <v>237528.041</v>
      </c>
      <c r="H20" s="27">
        <f>RA!J24</f>
        <v>3.6223484264880201</v>
      </c>
      <c r="I20" s="20">
        <f>VLOOKUP(B20,RMS!B:D,3,FALSE)</f>
        <v>246455.55966566101</v>
      </c>
      <c r="J20" s="21">
        <f>VLOOKUP(B20,RMS!B:E,4,FALSE)</f>
        <v>237528.054009146</v>
      </c>
      <c r="K20" s="22">
        <f t="shared" si="1"/>
        <v>-4.1065661003813148E-2</v>
      </c>
      <c r="L20" s="22">
        <f t="shared" si="2"/>
        <v>-1.3009146001422778E-2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278486.78110000002</v>
      </c>
      <c r="F21" s="25">
        <f>VLOOKUP(C21,RA!B25:I54,8,0)</f>
        <v>22210.7444</v>
      </c>
      <c r="G21" s="16">
        <f t="shared" si="0"/>
        <v>256276.03670000003</v>
      </c>
      <c r="H21" s="27">
        <f>RA!J25</f>
        <v>7.9755111938417196</v>
      </c>
      <c r="I21" s="20">
        <f>VLOOKUP(B21,RMS!B:D,3,FALSE)</f>
        <v>278486.76967468398</v>
      </c>
      <c r="J21" s="21">
        <f>VLOOKUP(B21,RMS!B:E,4,FALSE)</f>
        <v>256276.04316927999</v>
      </c>
      <c r="K21" s="22">
        <f t="shared" si="1"/>
        <v>1.1425316042732447E-2</v>
      </c>
      <c r="L21" s="22">
        <f t="shared" si="2"/>
        <v>-6.4692799642216414E-3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465925.533</v>
      </c>
      <c r="F22" s="25">
        <f>VLOOKUP(C22,RA!B26:I55,8,0)</f>
        <v>112314.72229999999</v>
      </c>
      <c r="G22" s="16">
        <f t="shared" si="0"/>
        <v>353610.81070000003</v>
      </c>
      <c r="H22" s="27">
        <f>RA!J26</f>
        <v>24.105723843213401</v>
      </c>
      <c r="I22" s="20">
        <f>VLOOKUP(B22,RMS!B:D,3,FALSE)</f>
        <v>465925.51881690498</v>
      </c>
      <c r="J22" s="21">
        <f>VLOOKUP(B22,RMS!B:E,4,FALSE)</f>
        <v>353610.796767911</v>
      </c>
      <c r="K22" s="22">
        <f t="shared" si="1"/>
        <v>1.4183095016051084E-2</v>
      </c>
      <c r="L22" s="22">
        <f t="shared" si="2"/>
        <v>1.3932089030276984E-2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190976.30590000001</v>
      </c>
      <c r="F23" s="25">
        <f>VLOOKUP(C23,RA!B27:I56,8,0)</f>
        <v>47526.222099999999</v>
      </c>
      <c r="G23" s="16">
        <f t="shared" si="0"/>
        <v>143450.08380000002</v>
      </c>
      <c r="H23" s="27">
        <f>RA!J27</f>
        <v>24.885925966588701</v>
      </c>
      <c r="I23" s="20">
        <f>VLOOKUP(B23,RMS!B:D,3,FALSE)</f>
        <v>190976.16141098301</v>
      </c>
      <c r="J23" s="21">
        <f>VLOOKUP(B23,RMS!B:E,4,FALSE)</f>
        <v>143450.076422607</v>
      </c>
      <c r="K23" s="22">
        <f t="shared" si="1"/>
        <v>0.14448901699506678</v>
      </c>
      <c r="L23" s="22">
        <f t="shared" si="2"/>
        <v>7.3773930198512971E-3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937503.87170000002</v>
      </c>
      <c r="F24" s="25">
        <f>VLOOKUP(C24,RA!B28:I57,8,0)</f>
        <v>52107.500399999997</v>
      </c>
      <c r="G24" s="16">
        <f t="shared" si="0"/>
        <v>885396.3713</v>
      </c>
      <c r="H24" s="27">
        <f>RA!J28</f>
        <v>5.5581104220414703</v>
      </c>
      <c r="I24" s="20">
        <f>VLOOKUP(B24,RMS!B:D,3,FALSE)</f>
        <v>937503.92198584101</v>
      </c>
      <c r="J24" s="21">
        <f>VLOOKUP(B24,RMS!B:E,4,FALSE)</f>
        <v>885396.37093982298</v>
      </c>
      <c r="K24" s="22">
        <f t="shared" si="1"/>
        <v>-5.0285840989090502E-2</v>
      </c>
      <c r="L24" s="22">
        <f t="shared" si="2"/>
        <v>3.6017701495438814E-4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677425.89099999995</v>
      </c>
      <c r="F25" s="25">
        <f>VLOOKUP(C25,RA!B29:I58,8,0)</f>
        <v>96796.490099999995</v>
      </c>
      <c r="G25" s="16">
        <f t="shared" si="0"/>
        <v>580629.40090000001</v>
      </c>
      <c r="H25" s="27">
        <f>RA!J29</f>
        <v>14.2888678135864</v>
      </c>
      <c r="I25" s="20">
        <f>VLOOKUP(B25,RMS!B:D,3,FALSE)</f>
        <v>677425.93674159294</v>
      </c>
      <c r="J25" s="21">
        <f>VLOOKUP(B25,RMS!B:E,4,FALSE)</f>
        <v>580629.42032186803</v>
      </c>
      <c r="K25" s="22">
        <f t="shared" si="1"/>
        <v>-4.574159299954772E-2</v>
      </c>
      <c r="L25" s="22">
        <f t="shared" si="2"/>
        <v>-1.9421868026256561E-2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881708.73010000004</v>
      </c>
      <c r="F26" s="25">
        <f>VLOOKUP(C26,RA!B30:I59,8,0)</f>
        <v>103517.4553</v>
      </c>
      <c r="G26" s="16">
        <f t="shared" si="0"/>
        <v>778191.27480000001</v>
      </c>
      <c r="H26" s="27">
        <f>RA!J30</f>
        <v>11.7405501120829</v>
      </c>
      <c r="I26" s="20">
        <f>VLOOKUP(B26,RMS!B:D,3,FALSE)</f>
        <v>881708.75950707996</v>
      </c>
      <c r="J26" s="21">
        <f>VLOOKUP(B26,RMS!B:E,4,FALSE)</f>
        <v>778191.26130082598</v>
      </c>
      <c r="K26" s="22">
        <f t="shared" si="1"/>
        <v>-2.9407079913653433E-2</v>
      </c>
      <c r="L26" s="22">
        <f t="shared" si="2"/>
        <v>1.349917403422296E-2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581764.77419999999</v>
      </c>
      <c r="F27" s="25">
        <f>VLOOKUP(C27,RA!B31:I60,8,0)</f>
        <v>38956.620999999999</v>
      </c>
      <c r="G27" s="16">
        <f t="shared" si="0"/>
        <v>542808.15319999994</v>
      </c>
      <c r="H27" s="27">
        <f>RA!J31</f>
        <v>6.6962839153625699</v>
      </c>
      <c r="I27" s="20">
        <f>VLOOKUP(B27,RMS!B:D,3,FALSE)</f>
        <v>581764.69736902602</v>
      </c>
      <c r="J27" s="21">
        <f>VLOOKUP(B27,RMS!B:E,4,FALSE)</f>
        <v>542808.13999115</v>
      </c>
      <c r="K27" s="22">
        <f t="shared" si="1"/>
        <v>7.6830973965115845E-2</v>
      </c>
      <c r="L27" s="22">
        <f t="shared" si="2"/>
        <v>1.3208849937655032E-2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103493.4154</v>
      </c>
      <c r="F28" s="25">
        <f>VLOOKUP(C28,RA!B32:I61,8,0)</f>
        <v>23222.547699999999</v>
      </c>
      <c r="G28" s="16">
        <f t="shared" si="0"/>
        <v>80270.867700000003</v>
      </c>
      <c r="H28" s="27">
        <f>RA!J32</f>
        <v>22.438671687706201</v>
      </c>
      <c r="I28" s="20">
        <f>VLOOKUP(B28,RMS!B:D,3,FALSE)</f>
        <v>103493.305758717</v>
      </c>
      <c r="J28" s="21">
        <f>VLOOKUP(B28,RMS!B:E,4,FALSE)</f>
        <v>80270.879773725203</v>
      </c>
      <c r="K28" s="22">
        <f t="shared" si="1"/>
        <v>0.10964128299383447</v>
      </c>
      <c r="L28" s="22">
        <f t="shared" si="2"/>
        <v>-1.2073725200025365E-2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176639.99900000001</v>
      </c>
      <c r="F30" s="25">
        <f>VLOOKUP(C30,RA!B34:I64,8,0)</f>
        <v>22496.519400000001</v>
      </c>
      <c r="G30" s="16">
        <f t="shared" si="0"/>
        <v>154143.47960000002</v>
      </c>
      <c r="H30" s="27">
        <f>RA!J34</f>
        <v>0</v>
      </c>
      <c r="I30" s="20">
        <f>VLOOKUP(B30,RMS!B:D,3,FALSE)</f>
        <v>176639.99890000001</v>
      </c>
      <c r="J30" s="21">
        <f>VLOOKUP(B30,RMS!B:E,4,FALSE)</f>
        <v>154143.47380000001</v>
      </c>
      <c r="K30" s="22">
        <f t="shared" si="1"/>
        <v>1.0000000474974513E-4</v>
      </c>
      <c r="L30" s="22">
        <f t="shared" si="2"/>
        <v>5.8000000135507435E-3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12.735801362861199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627008.22</v>
      </c>
      <c r="F32" s="25">
        <f>VLOOKUP(C32,RA!B34:I65,8,0)</f>
        <v>-32026.49</v>
      </c>
      <c r="G32" s="16">
        <f t="shared" si="0"/>
        <v>659034.71</v>
      </c>
      <c r="H32" s="27">
        <f>RA!J34</f>
        <v>0</v>
      </c>
      <c r="I32" s="20">
        <f>VLOOKUP(B32,RMS!B:D,3,FALSE)</f>
        <v>627008.22</v>
      </c>
      <c r="J32" s="21">
        <f>VLOOKUP(B32,RMS!B:E,4,FALSE)</f>
        <v>659034.71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69543.75</v>
      </c>
      <c r="F33" s="25">
        <f>VLOOKUP(C33,RA!B34:I65,8,0)</f>
        <v>-9256.41</v>
      </c>
      <c r="G33" s="16">
        <f t="shared" si="0"/>
        <v>78800.160000000003</v>
      </c>
      <c r="H33" s="27">
        <f>RA!J34</f>
        <v>0</v>
      </c>
      <c r="I33" s="20">
        <f>VLOOKUP(B33,RMS!B:D,3,FALSE)</f>
        <v>69543.75</v>
      </c>
      <c r="J33" s="21">
        <f>VLOOKUP(B33,RMS!B:E,4,FALSE)</f>
        <v>78800.160000000003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390680.5</v>
      </c>
      <c r="F34" s="25">
        <f>VLOOKUP(C34,RA!B34:I66,8,0)</f>
        <v>32136.42</v>
      </c>
      <c r="G34" s="16">
        <f t="shared" si="0"/>
        <v>358544.08</v>
      </c>
      <c r="H34" s="27">
        <f>RA!J35</f>
        <v>12.735801362861199</v>
      </c>
      <c r="I34" s="20">
        <f>VLOOKUP(B34,RMS!B:D,3,FALSE)</f>
        <v>390680.5</v>
      </c>
      <c r="J34" s="21">
        <f>VLOOKUP(B34,RMS!B:E,4,FALSE)</f>
        <v>358544.08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68523.100000000006</v>
      </c>
      <c r="F35" s="25">
        <f>VLOOKUP(C35,RA!B34:I67,8,0)</f>
        <v>-9130.32</v>
      </c>
      <c r="G35" s="16">
        <f t="shared" si="0"/>
        <v>77653.420000000013</v>
      </c>
      <c r="H35" s="27">
        <f>RA!J34</f>
        <v>0</v>
      </c>
      <c r="I35" s="20">
        <f>VLOOKUP(B35,RMS!B:D,3,FALSE)</f>
        <v>68523.100000000006</v>
      </c>
      <c r="J35" s="21">
        <f>VLOOKUP(B35,RMS!B:E,4,FALSE)</f>
        <v>77653.42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12.735801362861199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28053.8459</v>
      </c>
      <c r="F37" s="25">
        <f>VLOOKUP(C37,RA!B8:I68,8,0)</f>
        <v>1416.8414</v>
      </c>
      <c r="G37" s="16">
        <f t="shared" si="0"/>
        <v>26637.004499999999</v>
      </c>
      <c r="H37" s="27">
        <f>RA!J35</f>
        <v>12.735801362861199</v>
      </c>
      <c r="I37" s="20">
        <f>VLOOKUP(B37,RMS!B:D,3,FALSE)</f>
        <v>28053.8461538462</v>
      </c>
      <c r="J37" s="21">
        <f>VLOOKUP(B37,RMS!B:E,4,FALSE)</f>
        <v>26637.004273504299</v>
      </c>
      <c r="K37" s="22">
        <f t="shared" si="1"/>
        <v>-2.5384619948454201E-4</v>
      </c>
      <c r="L37" s="22">
        <f t="shared" si="2"/>
        <v>2.2649570018984377E-4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243171.98389999999</v>
      </c>
      <c r="F38" s="25">
        <f>VLOOKUP(C38,RA!B8:I69,8,0)</f>
        <v>16489.306</v>
      </c>
      <c r="G38" s="16">
        <f t="shared" si="0"/>
        <v>226682.67789999998</v>
      </c>
      <c r="H38" s="27">
        <f>RA!J36</f>
        <v>0</v>
      </c>
      <c r="I38" s="20">
        <f>VLOOKUP(B38,RMS!B:D,3,FALSE)</f>
        <v>243171.979894872</v>
      </c>
      <c r="J38" s="21">
        <f>VLOOKUP(B38,RMS!B:E,4,FALSE)</f>
        <v>226682.67581025601</v>
      </c>
      <c r="K38" s="22">
        <f t="shared" si="1"/>
        <v>4.0051279938779771E-3</v>
      </c>
      <c r="L38" s="22">
        <f t="shared" si="2"/>
        <v>2.0897439680993557E-3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84553.88</v>
      </c>
      <c r="F39" s="25">
        <f>VLOOKUP(C39,RA!B9:I70,8,0)</f>
        <v>-7537.63</v>
      </c>
      <c r="G39" s="16">
        <f t="shared" si="0"/>
        <v>92091.510000000009</v>
      </c>
      <c r="H39" s="27">
        <f>RA!J37</f>
        <v>-5.1078261781001899</v>
      </c>
      <c r="I39" s="20">
        <f>VLOOKUP(B39,RMS!B:D,3,FALSE)</f>
        <v>84553.88</v>
      </c>
      <c r="J39" s="21">
        <f>VLOOKUP(B39,RMS!B:E,4,FALSE)</f>
        <v>92091.51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35278.1</v>
      </c>
      <c r="F40" s="25">
        <f>VLOOKUP(C40,RA!B10:I71,8,0)</f>
        <v>4613.8100000000004</v>
      </c>
      <c r="G40" s="16">
        <f t="shared" si="0"/>
        <v>30664.289999999997</v>
      </c>
      <c r="H40" s="27">
        <f>RA!J38</f>
        <v>-13.3101968185495</v>
      </c>
      <c r="I40" s="20">
        <f>VLOOKUP(B40,RMS!B:D,3,FALSE)</f>
        <v>35278.1</v>
      </c>
      <c r="J40" s="21">
        <f>VLOOKUP(B40,RMS!B:E,4,FALSE)</f>
        <v>30664.29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8.2257548047573401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11188.1841</v>
      </c>
      <c r="F42" s="25">
        <f>VLOOKUP(C42,RA!B8:I72,8,0)</f>
        <v>1614.5962999999999</v>
      </c>
      <c r="G42" s="16">
        <f t="shared" si="0"/>
        <v>9573.5878000000012</v>
      </c>
      <c r="H42" s="27">
        <f>RA!J39</f>
        <v>8.2257548047573401</v>
      </c>
      <c r="I42" s="20">
        <f>VLOOKUP(B42,RMS!B:D,3,FALSE)</f>
        <v>11188.1839497769</v>
      </c>
      <c r="J42" s="21">
        <f>VLOOKUP(B42,RMS!B:E,4,FALSE)</f>
        <v>9573.5877618939594</v>
      </c>
      <c r="K42" s="22">
        <f t="shared" si="1"/>
        <v>1.5022310071799438E-4</v>
      </c>
      <c r="L42" s="22">
        <f t="shared" si="2"/>
        <v>3.8106041756691411E-5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14413345.902899999</v>
      </c>
      <c r="E7" s="65"/>
      <c r="F7" s="65"/>
      <c r="G7" s="53">
        <v>14447942.9847</v>
      </c>
      <c r="H7" s="54">
        <v>-0.23946025975211099</v>
      </c>
      <c r="I7" s="53">
        <v>1360026.8659999999</v>
      </c>
      <c r="J7" s="54">
        <v>9.4358858460918498</v>
      </c>
      <c r="K7" s="53">
        <v>1422965.5486000001</v>
      </c>
      <c r="L7" s="54">
        <v>9.8489144794306291</v>
      </c>
      <c r="M7" s="54">
        <v>-4.4230643996912997E-2</v>
      </c>
      <c r="N7" s="53">
        <v>437782591.70459998</v>
      </c>
      <c r="O7" s="53">
        <v>6450155320.7826996</v>
      </c>
      <c r="P7" s="53">
        <v>760038</v>
      </c>
      <c r="Q7" s="53">
        <v>725271</v>
      </c>
      <c r="R7" s="54">
        <v>4.7936564401444501</v>
      </c>
      <c r="S7" s="53">
        <v>18.963980620574201</v>
      </c>
      <c r="T7" s="53">
        <v>17.758233180700699</v>
      </c>
      <c r="U7" s="55">
        <v>6.3580925544997502</v>
      </c>
    </row>
    <row r="8" spans="1:23" ht="12" thickBot="1">
      <c r="A8" s="74">
        <v>42662</v>
      </c>
      <c r="B8" s="70" t="s">
        <v>6</v>
      </c>
      <c r="C8" s="71"/>
      <c r="D8" s="56">
        <v>461025.15370000002</v>
      </c>
      <c r="E8" s="59"/>
      <c r="F8" s="59"/>
      <c r="G8" s="56">
        <v>502018.35080000001</v>
      </c>
      <c r="H8" s="57">
        <v>-8.1656770185142999</v>
      </c>
      <c r="I8" s="56">
        <v>127609.489</v>
      </c>
      <c r="J8" s="57">
        <v>27.679506850300498</v>
      </c>
      <c r="K8" s="56">
        <v>124640.1943</v>
      </c>
      <c r="L8" s="57">
        <v>24.8278163739189</v>
      </c>
      <c r="M8" s="57">
        <v>2.3822930609793E-2</v>
      </c>
      <c r="N8" s="56">
        <v>14408970.3663</v>
      </c>
      <c r="O8" s="56">
        <v>238056894.4598</v>
      </c>
      <c r="P8" s="56">
        <v>17150</v>
      </c>
      <c r="Q8" s="56">
        <v>16839</v>
      </c>
      <c r="R8" s="57">
        <v>1.84690302274482</v>
      </c>
      <c r="S8" s="56">
        <v>26.881933160349899</v>
      </c>
      <c r="T8" s="56">
        <v>26.640438078270702</v>
      </c>
      <c r="U8" s="58">
        <v>0.89835459614701896</v>
      </c>
    </row>
    <row r="9" spans="1:23" ht="12" thickBot="1">
      <c r="A9" s="75"/>
      <c r="B9" s="70" t="s">
        <v>7</v>
      </c>
      <c r="C9" s="71"/>
      <c r="D9" s="56">
        <v>55819.748200000002</v>
      </c>
      <c r="E9" s="59"/>
      <c r="F9" s="59"/>
      <c r="G9" s="56">
        <v>58984.844100000002</v>
      </c>
      <c r="H9" s="57">
        <v>-5.3659477248664897</v>
      </c>
      <c r="I9" s="56">
        <v>13068.7394</v>
      </c>
      <c r="J9" s="57">
        <v>23.412394038710499</v>
      </c>
      <c r="K9" s="56">
        <v>12982.148999999999</v>
      </c>
      <c r="L9" s="57">
        <v>22.009296113406201</v>
      </c>
      <c r="M9" s="57">
        <v>6.6699588796889997E-3</v>
      </c>
      <c r="N9" s="56">
        <v>2035841.1884000001</v>
      </c>
      <c r="O9" s="56">
        <v>34007809.402000003</v>
      </c>
      <c r="P9" s="56">
        <v>3240</v>
      </c>
      <c r="Q9" s="56">
        <v>2935</v>
      </c>
      <c r="R9" s="57">
        <v>10.3918228279387</v>
      </c>
      <c r="S9" s="56">
        <v>17.228317345678999</v>
      </c>
      <c r="T9" s="56">
        <v>50.723456422487203</v>
      </c>
      <c r="U9" s="58">
        <v>-194.419097377545</v>
      </c>
    </row>
    <row r="10" spans="1:23" ht="12" thickBot="1">
      <c r="A10" s="75"/>
      <c r="B10" s="70" t="s">
        <v>8</v>
      </c>
      <c r="C10" s="71"/>
      <c r="D10" s="56">
        <v>72438.480500000005</v>
      </c>
      <c r="E10" s="59"/>
      <c r="F10" s="59"/>
      <c r="G10" s="56">
        <v>90025.001300000004</v>
      </c>
      <c r="H10" s="57">
        <v>-19.535151953394099</v>
      </c>
      <c r="I10" s="56">
        <v>23660.105200000002</v>
      </c>
      <c r="J10" s="57">
        <v>32.662343324553902</v>
      </c>
      <c r="K10" s="56">
        <v>25556.466799999998</v>
      </c>
      <c r="L10" s="57">
        <v>28.3881882043361</v>
      </c>
      <c r="M10" s="57">
        <v>-7.4202808034481996E-2</v>
      </c>
      <c r="N10" s="56">
        <v>2934226.9383999999</v>
      </c>
      <c r="O10" s="56">
        <v>54694643.789099999</v>
      </c>
      <c r="P10" s="56">
        <v>79683</v>
      </c>
      <c r="Q10" s="56">
        <v>74127</v>
      </c>
      <c r="R10" s="57">
        <v>7.4952446476992201</v>
      </c>
      <c r="S10" s="56">
        <v>0.90908324862266698</v>
      </c>
      <c r="T10" s="56">
        <v>0.923599129871707</v>
      </c>
      <c r="U10" s="58">
        <v>-1.5967603925198199</v>
      </c>
    </row>
    <row r="11" spans="1:23" ht="12" thickBot="1">
      <c r="A11" s="75"/>
      <c r="B11" s="70" t="s">
        <v>9</v>
      </c>
      <c r="C11" s="71"/>
      <c r="D11" s="56">
        <v>36637.226499999997</v>
      </c>
      <c r="E11" s="59"/>
      <c r="F11" s="59"/>
      <c r="G11" s="56">
        <v>35325.8485</v>
      </c>
      <c r="H11" s="57">
        <v>3.7122335504552901</v>
      </c>
      <c r="I11" s="56">
        <v>8729.5346000000009</v>
      </c>
      <c r="J11" s="57">
        <v>23.826952621536499</v>
      </c>
      <c r="K11" s="56">
        <v>7866.6889000000001</v>
      </c>
      <c r="L11" s="57">
        <v>22.268931204865499</v>
      </c>
      <c r="M11" s="57">
        <v>0.109683465428511</v>
      </c>
      <c r="N11" s="56">
        <v>1003809.2867000001</v>
      </c>
      <c r="O11" s="56">
        <v>19290420.657299999</v>
      </c>
      <c r="P11" s="56">
        <v>1720</v>
      </c>
      <c r="Q11" s="56">
        <v>1635</v>
      </c>
      <c r="R11" s="57">
        <v>5.1987767584097799</v>
      </c>
      <c r="S11" s="56">
        <v>21.300713081395401</v>
      </c>
      <c r="T11" s="56">
        <v>21.400536330275202</v>
      </c>
      <c r="U11" s="58">
        <v>-0.46863806154482301</v>
      </c>
    </row>
    <row r="12" spans="1:23" ht="12" thickBot="1">
      <c r="A12" s="75"/>
      <c r="B12" s="70" t="s">
        <v>10</v>
      </c>
      <c r="C12" s="71"/>
      <c r="D12" s="56">
        <v>131590.30350000001</v>
      </c>
      <c r="E12" s="59"/>
      <c r="F12" s="59"/>
      <c r="G12" s="56">
        <v>118842.5732</v>
      </c>
      <c r="H12" s="57">
        <v>10.7265687343767</v>
      </c>
      <c r="I12" s="56">
        <v>22239.769199999999</v>
      </c>
      <c r="J12" s="57">
        <v>16.900765944353999</v>
      </c>
      <c r="K12" s="56">
        <v>26606.6224</v>
      </c>
      <c r="L12" s="57">
        <v>22.388123787275902</v>
      </c>
      <c r="M12" s="57">
        <v>-0.16412655219250999</v>
      </c>
      <c r="N12" s="56">
        <v>4508856.7555999998</v>
      </c>
      <c r="O12" s="56">
        <v>69225758.104200006</v>
      </c>
      <c r="P12" s="56">
        <v>933</v>
      </c>
      <c r="Q12" s="56">
        <v>896</v>
      </c>
      <c r="R12" s="57">
        <v>4.1294642857142803</v>
      </c>
      <c r="S12" s="56">
        <v>141.03998231511301</v>
      </c>
      <c r="T12" s="56">
        <v>137.23744542410699</v>
      </c>
      <c r="U12" s="58">
        <v>2.6960701700243699</v>
      </c>
    </row>
    <row r="13" spans="1:23" ht="12" thickBot="1">
      <c r="A13" s="75"/>
      <c r="B13" s="70" t="s">
        <v>11</v>
      </c>
      <c r="C13" s="71"/>
      <c r="D13" s="56">
        <v>188783.8988</v>
      </c>
      <c r="E13" s="59"/>
      <c r="F13" s="59"/>
      <c r="G13" s="56">
        <v>194235.75330000001</v>
      </c>
      <c r="H13" s="57">
        <v>-2.8068233614948901</v>
      </c>
      <c r="I13" s="56">
        <v>57905.1345</v>
      </c>
      <c r="J13" s="57">
        <v>30.672708248993999</v>
      </c>
      <c r="K13" s="56">
        <v>52694.370999999999</v>
      </c>
      <c r="L13" s="57">
        <v>27.129079021107302</v>
      </c>
      <c r="M13" s="57">
        <v>9.8886530024240998E-2</v>
      </c>
      <c r="N13" s="56">
        <v>6020640.3585999999</v>
      </c>
      <c r="O13" s="56">
        <v>99858906.4498</v>
      </c>
      <c r="P13" s="56">
        <v>7422</v>
      </c>
      <c r="Q13" s="56">
        <v>6941</v>
      </c>
      <c r="R13" s="57">
        <v>6.9298371992508203</v>
      </c>
      <c r="S13" s="56">
        <v>25.435717973591998</v>
      </c>
      <c r="T13" s="56">
        <v>27.112942227344799</v>
      </c>
      <c r="U13" s="58">
        <v>-6.5939725212163296</v>
      </c>
    </row>
    <row r="14" spans="1:23" ht="12" thickBot="1">
      <c r="A14" s="75"/>
      <c r="B14" s="70" t="s">
        <v>12</v>
      </c>
      <c r="C14" s="71"/>
      <c r="D14" s="56">
        <v>119323.9372</v>
      </c>
      <c r="E14" s="59"/>
      <c r="F14" s="59"/>
      <c r="G14" s="56">
        <v>110379.2968</v>
      </c>
      <c r="H14" s="57">
        <v>8.1035489981487103</v>
      </c>
      <c r="I14" s="56">
        <v>25382.967799999999</v>
      </c>
      <c r="J14" s="57">
        <v>21.2723183592705</v>
      </c>
      <c r="K14" s="56">
        <v>21169.351900000001</v>
      </c>
      <c r="L14" s="57">
        <v>19.1787341591399</v>
      </c>
      <c r="M14" s="57">
        <v>0.19904321681194201</v>
      </c>
      <c r="N14" s="56">
        <v>2475746.1825999999</v>
      </c>
      <c r="O14" s="56">
        <v>41524092.890699998</v>
      </c>
      <c r="P14" s="56">
        <v>2419</v>
      </c>
      <c r="Q14" s="56">
        <v>1794</v>
      </c>
      <c r="R14" s="57">
        <v>34.838350055741401</v>
      </c>
      <c r="S14" s="56">
        <v>49.3277954526664</v>
      </c>
      <c r="T14" s="56">
        <v>54.779039018952098</v>
      </c>
      <c r="U14" s="58">
        <v>-11.051058569030401</v>
      </c>
    </row>
    <row r="15" spans="1:23" ht="12" thickBot="1">
      <c r="A15" s="75"/>
      <c r="B15" s="70" t="s">
        <v>13</v>
      </c>
      <c r="C15" s="71"/>
      <c r="D15" s="56">
        <v>80323.418099999995</v>
      </c>
      <c r="E15" s="59"/>
      <c r="F15" s="59"/>
      <c r="G15" s="56">
        <v>48424.491499999996</v>
      </c>
      <c r="H15" s="57">
        <v>65.873539632315996</v>
      </c>
      <c r="I15" s="56">
        <v>17490.205600000001</v>
      </c>
      <c r="J15" s="57">
        <v>21.774727736592698</v>
      </c>
      <c r="K15" s="56">
        <v>10359.7264</v>
      </c>
      <c r="L15" s="57">
        <v>21.3935677569273</v>
      </c>
      <c r="M15" s="57">
        <v>0.68828837024112899</v>
      </c>
      <c r="N15" s="56">
        <v>2442945.2196</v>
      </c>
      <c r="O15" s="56">
        <v>36883954.724299997</v>
      </c>
      <c r="P15" s="56">
        <v>2432</v>
      </c>
      <c r="Q15" s="56">
        <v>2159</v>
      </c>
      <c r="R15" s="57">
        <v>12.6447429365447</v>
      </c>
      <c r="S15" s="56">
        <v>33.0277212582237</v>
      </c>
      <c r="T15" s="56">
        <v>30.417190226956901</v>
      </c>
      <c r="U15" s="58">
        <v>7.9040603826603704</v>
      </c>
    </row>
    <row r="16" spans="1:23" ht="12" thickBot="1">
      <c r="A16" s="75"/>
      <c r="B16" s="70" t="s">
        <v>14</v>
      </c>
      <c r="C16" s="71"/>
      <c r="D16" s="56">
        <v>578960.83380000002</v>
      </c>
      <c r="E16" s="59"/>
      <c r="F16" s="59"/>
      <c r="G16" s="56">
        <v>659784.68039999995</v>
      </c>
      <c r="H16" s="57">
        <v>-12.2500338369481</v>
      </c>
      <c r="I16" s="56">
        <v>-7947.6094999999996</v>
      </c>
      <c r="J16" s="57">
        <v>-1.3727369859954099</v>
      </c>
      <c r="K16" s="56">
        <v>13233.3295</v>
      </c>
      <c r="L16" s="57">
        <v>2.0057042688498301</v>
      </c>
      <c r="M16" s="57">
        <v>-1.60057519915906</v>
      </c>
      <c r="N16" s="56">
        <v>21265112.4254</v>
      </c>
      <c r="O16" s="56">
        <v>338291189.48650002</v>
      </c>
      <c r="P16" s="56">
        <v>29957</v>
      </c>
      <c r="Q16" s="56">
        <v>30034</v>
      </c>
      <c r="R16" s="57">
        <v>-0.256376107078649</v>
      </c>
      <c r="S16" s="56">
        <v>19.326395627065502</v>
      </c>
      <c r="T16" s="56">
        <v>19.316406026503302</v>
      </c>
      <c r="U16" s="58">
        <v>5.1688896134230999E-2</v>
      </c>
    </row>
    <row r="17" spans="1:21" ht="12" thickBot="1">
      <c r="A17" s="75"/>
      <c r="B17" s="70" t="s">
        <v>15</v>
      </c>
      <c r="C17" s="71"/>
      <c r="D17" s="56">
        <v>445601.90539999999</v>
      </c>
      <c r="E17" s="59"/>
      <c r="F17" s="59"/>
      <c r="G17" s="56">
        <v>410633.30479999998</v>
      </c>
      <c r="H17" s="57">
        <v>8.5157731219662107</v>
      </c>
      <c r="I17" s="56">
        <v>55232.836900000002</v>
      </c>
      <c r="J17" s="57">
        <v>12.3951078823192</v>
      </c>
      <c r="K17" s="56">
        <v>44058.7549</v>
      </c>
      <c r="L17" s="57">
        <v>10.729464557547001</v>
      </c>
      <c r="M17" s="57">
        <v>0.25361774351912098</v>
      </c>
      <c r="N17" s="56">
        <v>14117147.2928</v>
      </c>
      <c r="O17" s="56">
        <v>342264030.91409999</v>
      </c>
      <c r="P17" s="56">
        <v>8913</v>
      </c>
      <c r="Q17" s="56">
        <v>8073</v>
      </c>
      <c r="R17" s="57">
        <v>10.4050538833148</v>
      </c>
      <c r="S17" s="56">
        <v>49.9946039941658</v>
      </c>
      <c r="T17" s="56">
        <v>55.455140691192902</v>
      </c>
      <c r="U17" s="58">
        <v>-10.922252124777801</v>
      </c>
    </row>
    <row r="18" spans="1:21" ht="12" customHeight="1" thickBot="1">
      <c r="A18" s="75"/>
      <c r="B18" s="70" t="s">
        <v>16</v>
      </c>
      <c r="C18" s="71"/>
      <c r="D18" s="56">
        <v>1143737.4332999999</v>
      </c>
      <c r="E18" s="59"/>
      <c r="F18" s="59"/>
      <c r="G18" s="56">
        <v>1099858.1942</v>
      </c>
      <c r="H18" s="57">
        <v>3.98953604486407</v>
      </c>
      <c r="I18" s="56">
        <v>134918.7978</v>
      </c>
      <c r="J18" s="57">
        <v>11.7963086519536</v>
      </c>
      <c r="K18" s="56">
        <v>161027.8248</v>
      </c>
      <c r="L18" s="57">
        <v>14.6407805705468</v>
      </c>
      <c r="M18" s="57">
        <v>-0.16213984777120299</v>
      </c>
      <c r="N18" s="56">
        <v>37337997.125600003</v>
      </c>
      <c r="O18" s="56">
        <v>637418407.52900004</v>
      </c>
      <c r="P18" s="56">
        <v>52895</v>
      </c>
      <c r="Q18" s="56">
        <v>49322</v>
      </c>
      <c r="R18" s="57">
        <v>7.2442317829771703</v>
      </c>
      <c r="S18" s="56">
        <v>21.6227891728897</v>
      </c>
      <c r="T18" s="56">
        <v>21.383209916467301</v>
      </c>
      <c r="U18" s="58">
        <v>1.1079942301004</v>
      </c>
    </row>
    <row r="19" spans="1:21" ht="12" customHeight="1" thickBot="1">
      <c r="A19" s="75"/>
      <c r="B19" s="70" t="s">
        <v>17</v>
      </c>
      <c r="C19" s="71"/>
      <c r="D19" s="56">
        <v>526062.39419999998</v>
      </c>
      <c r="E19" s="59"/>
      <c r="F19" s="59"/>
      <c r="G19" s="56">
        <v>424433.0098</v>
      </c>
      <c r="H19" s="57">
        <v>23.9447408786347</v>
      </c>
      <c r="I19" s="56">
        <v>32834.828399999999</v>
      </c>
      <c r="J19" s="57">
        <v>6.24162243148609</v>
      </c>
      <c r="K19" s="56">
        <v>44582.679199999999</v>
      </c>
      <c r="L19" s="57">
        <v>10.5040555683942</v>
      </c>
      <c r="M19" s="57">
        <v>-0.26350706172903099</v>
      </c>
      <c r="N19" s="56">
        <v>12829944.730900001</v>
      </c>
      <c r="O19" s="56">
        <v>190824633.1476</v>
      </c>
      <c r="P19" s="56">
        <v>9867</v>
      </c>
      <c r="Q19" s="56">
        <v>9003</v>
      </c>
      <c r="R19" s="57">
        <v>9.5968010663112207</v>
      </c>
      <c r="S19" s="56">
        <v>53.315333353602902</v>
      </c>
      <c r="T19" s="56">
        <v>41.661469698989201</v>
      </c>
      <c r="U19" s="58">
        <v>21.8583715444896</v>
      </c>
    </row>
    <row r="20" spans="1:21" ht="12" thickBot="1">
      <c r="A20" s="75"/>
      <c r="B20" s="70" t="s">
        <v>18</v>
      </c>
      <c r="C20" s="71"/>
      <c r="D20" s="56">
        <v>836777.40740000003</v>
      </c>
      <c r="E20" s="59"/>
      <c r="F20" s="59"/>
      <c r="G20" s="56">
        <v>949248.62309999997</v>
      </c>
      <c r="H20" s="57">
        <v>-11.8484465463535</v>
      </c>
      <c r="I20" s="56">
        <v>84934.127099999998</v>
      </c>
      <c r="J20" s="57">
        <v>10.1501458271805</v>
      </c>
      <c r="K20" s="56">
        <v>77480.267600000006</v>
      </c>
      <c r="L20" s="57">
        <v>8.16227337227728</v>
      </c>
      <c r="M20" s="57">
        <v>9.6203326742253001E-2</v>
      </c>
      <c r="N20" s="56">
        <v>25899839.9199</v>
      </c>
      <c r="O20" s="56">
        <v>375304513.9982</v>
      </c>
      <c r="P20" s="56">
        <v>35786</v>
      </c>
      <c r="Q20" s="56">
        <v>33961</v>
      </c>
      <c r="R20" s="57">
        <v>5.3738111363033996</v>
      </c>
      <c r="S20" s="56">
        <v>23.382814715251801</v>
      </c>
      <c r="T20" s="56">
        <v>23.985912714584401</v>
      </c>
      <c r="U20" s="58">
        <v>-2.5792361042796998</v>
      </c>
    </row>
    <row r="21" spans="1:21" ht="12" customHeight="1" thickBot="1">
      <c r="A21" s="75"/>
      <c r="B21" s="70" t="s">
        <v>19</v>
      </c>
      <c r="C21" s="71"/>
      <c r="D21" s="56">
        <v>274850.55359999998</v>
      </c>
      <c r="E21" s="59"/>
      <c r="F21" s="59"/>
      <c r="G21" s="56">
        <v>289819.71130000002</v>
      </c>
      <c r="H21" s="57">
        <v>-5.1649895146383198</v>
      </c>
      <c r="I21" s="56">
        <v>36773.260399999999</v>
      </c>
      <c r="J21" s="57">
        <v>13.3793655928077</v>
      </c>
      <c r="K21" s="56">
        <v>35875.854899999998</v>
      </c>
      <c r="L21" s="57">
        <v>12.378680090142</v>
      </c>
      <c r="M21" s="57">
        <v>2.5014191369137E-2</v>
      </c>
      <c r="N21" s="56">
        <v>7560327.4393999996</v>
      </c>
      <c r="O21" s="56">
        <v>120462016.744</v>
      </c>
      <c r="P21" s="56">
        <v>23568</v>
      </c>
      <c r="Q21" s="56">
        <v>22621</v>
      </c>
      <c r="R21" s="57">
        <v>4.1863754917996499</v>
      </c>
      <c r="S21" s="56">
        <v>11.662022810590599</v>
      </c>
      <c r="T21" s="56">
        <v>12.220141854913599</v>
      </c>
      <c r="U21" s="58">
        <v>-4.7857824786288399</v>
      </c>
    </row>
    <row r="22" spans="1:21" ht="12" customHeight="1" thickBot="1">
      <c r="A22" s="75"/>
      <c r="B22" s="70" t="s">
        <v>20</v>
      </c>
      <c r="C22" s="71"/>
      <c r="D22" s="56">
        <v>925124.7145</v>
      </c>
      <c r="E22" s="59"/>
      <c r="F22" s="59"/>
      <c r="G22" s="56">
        <v>1001503.1909</v>
      </c>
      <c r="H22" s="57">
        <v>-7.6263837293780803</v>
      </c>
      <c r="I22" s="56">
        <v>59952.435599999997</v>
      </c>
      <c r="J22" s="57">
        <v>6.4804706501006599</v>
      </c>
      <c r="K22" s="56">
        <v>116455.1663</v>
      </c>
      <c r="L22" s="57">
        <v>11.628037469890399</v>
      </c>
      <c r="M22" s="57">
        <v>-0.48518869961031502</v>
      </c>
      <c r="N22" s="56">
        <v>26256324.281100001</v>
      </c>
      <c r="O22" s="56">
        <v>429191501.8567</v>
      </c>
      <c r="P22" s="56">
        <v>55080</v>
      </c>
      <c r="Q22" s="56">
        <v>53539</v>
      </c>
      <c r="R22" s="57">
        <v>2.87827564952652</v>
      </c>
      <c r="S22" s="56">
        <v>16.796018781771998</v>
      </c>
      <c r="T22" s="56">
        <v>16.702273098115398</v>
      </c>
      <c r="U22" s="58">
        <v>0.55814228880425798</v>
      </c>
    </row>
    <row r="23" spans="1:21" ht="12" thickBot="1">
      <c r="A23" s="75"/>
      <c r="B23" s="70" t="s">
        <v>21</v>
      </c>
      <c r="C23" s="71"/>
      <c r="D23" s="56">
        <v>2437906.1102999998</v>
      </c>
      <c r="E23" s="59"/>
      <c r="F23" s="59"/>
      <c r="G23" s="56">
        <v>2383561.5948999999</v>
      </c>
      <c r="H23" s="57">
        <v>2.2799710951996599</v>
      </c>
      <c r="I23" s="56">
        <v>140845.82</v>
      </c>
      <c r="J23" s="57">
        <v>5.7773274944812396</v>
      </c>
      <c r="K23" s="56">
        <v>297511.35570000001</v>
      </c>
      <c r="L23" s="57">
        <v>12.4817985126364</v>
      </c>
      <c r="M23" s="57">
        <v>-0.52658674265185401</v>
      </c>
      <c r="N23" s="56">
        <v>69795035.224999994</v>
      </c>
      <c r="O23" s="56">
        <v>944967887.40690005</v>
      </c>
      <c r="P23" s="56">
        <v>62951</v>
      </c>
      <c r="Q23" s="56">
        <v>61528</v>
      </c>
      <c r="R23" s="57">
        <v>2.3127681705890102</v>
      </c>
      <c r="S23" s="56">
        <v>38.727043419485</v>
      </c>
      <c r="T23" s="56">
        <v>35.073117778897398</v>
      </c>
      <c r="U23" s="58">
        <v>9.4350751256914904</v>
      </c>
    </row>
    <row r="24" spans="1:21" ht="12" thickBot="1">
      <c r="A24" s="75"/>
      <c r="B24" s="70" t="s">
        <v>22</v>
      </c>
      <c r="C24" s="71"/>
      <c r="D24" s="56">
        <v>246455.51860000001</v>
      </c>
      <c r="E24" s="59"/>
      <c r="F24" s="59"/>
      <c r="G24" s="56">
        <v>185634.24679999999</v>
      </c>
      <c r="H24" s="57">
        <v>32.764036188607001</v>
      </c>
      <c r="I24" s="56">
        <v>8927.4776000000002</v>
      </c>
      <c r="J24" s="57">
        <v>3.6223484264880201</v>
      </c>
      <c r="K24" s="56">
        <v>32490.941500000001</v>
      </c>
      <c r="L24" s="57">
        <v>17.5026656234425</v>
      </c>
      <c r="M24" s="57">
        <v>-0.725231797299564</v>
      </c>
      <c r="N24" s="56">
        <v>6389097.9670000002</v>
      </c>
      <c r="O24" s="56">
        <v>91764415.052100003</v>
      </c>
      <c r="P24" s="56">
        <v>22784</v>
      </c>
      <c r="Q24" s="56">
        <v>20720</v>
      </c>
      <c r="R24" s="57">
        <v>9.9613899613899601</v>
      </c>
      <c r="S24" s="56">
        <v>10.817043477879199</v>
      </c>
      <c r="T24" s="56">
        <v>10.596285202702701</v>
      </c>
      <c r="U24" s="58">
        <v>2.0408374582940398</v>
      </c>
    </row>
    <row r="25" spans="1:21" ht="12" thickBot="1">
      <c r="A25" s="75"/>
      <c r="B25" s="70" t="s">
        <v>23</v>
      </c>
      <c r="C25" s="71"/>
      <c r="D25" s="56">
        <v>278486.78110000002</v>
      </c>
      <c r="E25" s="59"/>
      <c r="F25" s="59"/>
      <c r="G25" s="56">
        <v>219908.73620000001</v>
      </c>
      <c r="H25" s="57">
        <v>26.6374341975778</v>
      </c>
      <c r="I25" s="56">
        <v>22210.7444</v>
      </c>
      <c r="J25" s="57">
        <v>7.9755111938417196</v>
      </c>
      <c r="K25" s="56">
        <v>19370.525900000001</v>
      </c>
      <c r="L25" s="57">
        <v>8.8084385526108093</v>
      </c>
      <c r="M25" s="57">
        <v>0.14662578159532599</v>
      </c>
      <c r="N25" s="56">
        <v>7412429.7938000001</v>
      </c>
      <c r="O25" s="56">
        <v>107272346.8168</v>
      </c>
      <c r="P25" s="56">
        <v>17148</v>
      </c>
      <c r="Q25" s="56">
        <v>15277</v>
      </c>
      <c r="R25" s="57">
        <v>12.2471689467828</v>
      </c>
      <c r="S25" s="56">
        <v>16.240190173781201</v>
      </c>
      <c r="T25" s="56">
        <v>16.142137199712</v>
      </c>
      <c r="U25" s="58">
        <v>0.60376740062758705</v>
      </c>
    </row>
    <row r="26" spans="1:21" ht="12" thickBot="1">
      <c r="A26" s="75"/>
      <c r="B26" s="70" t="s">
        <v>24</v>
      </c>
      <c r="C26" s="71"/>
      <c r="D26" s="56">
        <v>465925.533</v>
      </c>
      <c r="E26" s="59"/>
      <c r="F26" s="59"/>
      <c r="G26" s="56">
        <v>457105.83539999998</v>
      </c>
      <c r="H26" s="57">
        <v>1.9294651078523199</v>
      </c>
      <c r="I26" s="56">
        <v>112314.72229999999</v>
      </c>
      <c r="J26" s="57">
        <v>24.105723843213401</v>
      </c>
      <c r="K26" s="56">
        <v>91487.501499999998</v>
      </c>
      <c r="L26" s="57">
        <v>20.014511829616399</v>
      </c>
      <c r="M26" s="57">
        <v>0.22765099558435301</v>
      </c>
      <c r="N26" s="56">
        <v>12102452.878699999</v>
      </c>
      <c r="O26" s="56">
        <v>204221507.06009999</v>
      </c>
      <c r="P26" s="56">
        <v>33338</v>
      </c>
      <c r="Q26" s="56">
        <v>31654</v>
      </c>
      <c r="R26" s="57">
        <v>5.3200227459404799</v>
      </c>
      <c r="S26" s="56">
        <v>13.9758093766873</v>
      </c>
      <c r="T26" s="56">
        <v>13.7025395400265</v>
      </c>
      <c r="U26" s="58">
        <v>1.95530598118032</v>
      </c>
    </row>
    <row r="27" spans="1:21" ht="12" thickBot="1">
      <c r="A27" s="75"/>
      <c r="B27" s="70" t="s">
        <v>25</v>
      </c>
      <c r="C27" s="71"/>
      <c r="D27" s="56">
        <v>190976.30590000001</v>
      </c>
      <c r="E27" s="59"/>
      <c r="F27" s="59"/>
      <c r="G27" s="56">
        <v>165968.82459999999</v>
      </c>
      <c r="H27" s="57">
        <v>15.0675775166031</v>
      </c>
      <c r="I27" s="56">
        <v>47526.222099999999</v>
      </c>
      <c r="J27" s="57">
        <v>24.885925966588701</v>
      </c>
      <c r="K27" s="56">
        <v>57725.219100000002</v>
      </c>
      <c r="L27" s="57">
        <v>34.780760325996802</v>
      </c>
      <c r="M27" s="57">
        <v>-0.17668182397596099</v>
      </c>
      <c r="N27" s="56">
        <v>4765677.2779999999</v>
      </c>
      <c r="O27" s="56">
        <v>74672998.863100007</v>
      </c>
      <c r="P27" s="56">
        <v>24999</v>
      </c>
      <c r="Q27" s="56">
        <v>22757</v>
      </c>
      <c r="R27" s="57">
        <v>9.8519136968844698</v>
      </c>
      <c r="S27" s="56">
        <v>7.6393578103124096</v>
      </c>
      <c r="T27" s="56">
        <v>7.7474710902139998</v>
      </c>
      <c r="U27" s="58">
        <v>-1.4152142442607401</v>
      </c>
    </row>
    <row r="28" spans="1:21" ht="12" thickBot="1">
      <c r="A28" s="75"/>
      <c r="B28" s="70" t="s">
        <v>26</v>
      </c>
      <c r="C28" s="71"/>
      <c r="D28" s="56">
        <v>937503.87170000002</v>
      </c>
      <c r="E28" s="59"/>
      <c r="F28" s="59"/>
      <c r="G28" s="56">
        <v>861476.07510000002</v>
      </c>
      <c r="H28" s="57">
        <v>8.8252940270192397</v>
      </c>
      <c r="I28" s="56">
        <v>52107.500399999997</v>
      </c>
      <c r="J28" s="57">
        <v>5.5581104220414703</v>
      </c>
      <c r="K28" s="56">
        <v>34725.656000000003</v>
      </c>
      <c r="L28" s="57">
        <v>4.0309483923821201</v>
      </c>
      <c r="M28" s="57">
        <v>0.50054761816450599</v>
      </c>
      <c r="N28" s="56">
        <v>22399669.945300002</v>
      </c>
      <c r="O28" s="56">
        <v>312169332.82590002</v>
      </c>
      <c r="P28" s="56">
        <v>41641</v>
      </c>
      <c r="Q28" s="56">
        <v>42052</v>
      </c>
      <c r="R28" s="57">
        <v>-0.977361362123086</v>
      </c>
      <c r="S28" s="56">
        <v>22.513961521096999</v>
      </c>
      <c r="T28" s="56">
        <v>23.4455830233996</v>
      </c>
      <c r="U28" s="58">
        <v>-4.1379723485341202</v>
      </c>
    </row>
    <row r="29" spans="1:21" ht="12" thickBot="1">
      <c r="A29" s="75"/>
      <c r="B29" s="70" t="s">
        <v>27</v>
      </c>
      <c r="C29" s="71"/>
      <c r="D29" s="56">
        <v>677425.89099999995</v>
      </c>
      <c r="E29" s="59"/>
      <c r="F29" s="59"/>
      <c r="G29" s="56">
        <v>640944.65240000002</v>
      </c>
      <c r="H29" s="57">
        <v>5.6917923354843598</v>
      </c>
      <c r="I29" s="56">
        <v>96796.490099999995</v>
      </c>
      <c r="J29" s="57">
        <v>14.2888678135864</v>
      </c>
      <c r="K29" s="56">
        <v>79876.723499999993</v>
      </c>
      <c r="L29" s="57">
        <v>12.4623433865785</v>
      </c>
      <c r="M29" s="57">
        <v>0.21182349323579899</v>
      </c>
      <c r="N29" s="56">
        <v>14167059.759400001</v>
      </c>
      <c r="O29" s="56">
        <v>222790533.40450001</v>
      </c>
      <c r="P29" s="56">
        <v>97217</v>
      </c>
      <c r="Q29" s="56">
        <v>95070</v>
      </c>
      <c r="R29" s="57">
        <v>2.2583359629746398</v>
      </c>
      <c r="S29" s="56">
        <v>6.9681834555684699</v>
      </c>
      <c r="T29" s="56">
        <v>6.8364301167560697</v>
      </c>
      <c r="U29" s="58">
        <v>1.8907845875829901</v>
      </c>
    </row>
    <row r="30" spans="1:21" ht="12" thickBot="1">
      <c r="A30" s="75"/>
      <c r="B30" s="70" t="s">
        <v>28</v>
      </c>
      <c r="C30" s="71"/>
      <c r="D30" s="56">
        <v>881708.73010000004</v>
      </c>
      <c r="E30" s="59"/>
      <c r="F30" s="59"/>
      <c r="G30" s="56">
        <v>837500.8824</v>
      </c>
      <c r="H30" s="57">
        <v>5.2785434175681001</v>
      </c>
      <c r="I30" s="56">
        <v>103517.4553</v>
      </c>
      <c r="J30" s="57">
        <v>11.7405501120829</v>
      </c>
      <c r="K30" s="56">
        <v>98641.904299999995</v>
      </c>
      <c r="L30" s="57">
        <v>11.778125417292101</v>
      </c>
      <c r="M30" s="57">
        <v>4.9426772877093003E-2</v>
      </c>
      <c r="N30" s="56">
        <v>24941079.774999999</v>
      </c>
      <c r="O30" s="56">
        <v>363077452.72140002</v>
      </c>
      <c r="P30" s="56">
        <v>69468</v>
      </c>
      <c r="Q30" s="56">
        <v>66317</v>
      </c>
      <c r="R30" s="57">
        <v>4.7514212042161201</v>
      </c>
      <c r="S30" s="56">
        <v>12.692300485115499</v>
      </c>
      <c r="T30" s="56">
        <v>12.847841939472501</v>
      </c>
      <c r="U30" s="58">
        <v>-1.2254788211127701</v>
      </c>
    </row>
    <row r="31" spans="1:21" ht="12" thickBot="1">
      <c r="A31" s="75"/>
      <c r="B31" s="70" t="s">
        <v>29</v>
      </c>
      <c r="C31" s="71"/>
      <c r="D31" s="56">
        <v>581764.77419999999</v>
      </c>
      <c r="E31" s="59"/>
      <c r="F31" s="59"/>
      <c r="G31" s="56">
        <v>705225.37569999998</v>
      </c>
      <c r="H31" s="57">
        <v>-17.5065455319804</v>
      </c>
      <c r="I31" s="56">
        <v>38956.620999999999</v>
      </c>
      <c r="J31" s="57">
        <v>6.6962839153625699</v>
      </c>
      <c r="K31" s="56">
        <v>33729.349600000001</v>
      </c>
      <c r="L31" s="57">
        <v>4.7827759411692403</v>
      </c>
      <c r="M31" s="57">
        <v>0.154976940320249</v>
      </c>
      <c r="N31" s="56">
        <v>29412821.0381</v>
      </c>
      <c r="O31" s="56">
        <v>376182374.3567</v>
      </c>
      <c r="P31" s="56">
        <v>26026</v>
      </c>
      <c r="Q31" s="56">
        <v>24767</v>
      </c>
      <c r="R31" s="57">
        <v>5.0833770743327698</v>
      </c>
      <c r="S31" s="56">
        <v>22.3532150234381</v>
      </c>
      <c r="T31" s="56">
        <v>24.747477098558601</v>
      </c>
      <c r="U31" s="58">
        <v>-10.7110412198424</v>
      </c>
    </row>
    <row r="32" spans="1:21" ht="12" thickBot="1">
      <c r="A32" s="75"/>
      <c r="B32" s="70" t="s">
        <v>30</v>
      </c>
      <c r="C32" s="71"/>
      <c r="D32" s="56">
        <v>103493.4154</v>
      </c>
      <c r="E32" s="59"/>
      <c r="F32" s="59"/>
      <c r="G32" s="56">
        <v>81193.277700000006</v>
      </c>
      <c r="H32" s="57">
        <v>27.465497553130501</v>
      </c>
      <c r="I32" s="56">
        <v>23222.547699999999</v>
      </c>
      <c r="J32" s="57">
        <v>22.438671687706201</v>
      </c>
      <c r="K32" s="56">
        <v>20967.799800000001</v>
      </c>
      <c r="L32" s="57">
        <v>25.824551482542301</v>
      </c>
      <c r="M32" s="57">
        <v>0.10753383385508999</v>
      </c>
      <c r="N32" s="56">
        <v>2553956.3769999999</v>
      </c>
      <c r="O32" s="56">
        <v>36700647.971500002</v>
      </c>
      <c r="P32" s="56">
        <v>19875</v>
      </c>
      <c r="Q32" s="56">
        <v>18841</v>
      </c>
      <c r="R32" s="57">
        <v>5.4880314208375403</v>
      </c>
      <c r="S32" s="56">
        <v>5.2072158691823898</v>
      </c>
      <c r="T32" s="56">
        <v>5.1853318401358699</v>
      </c>
      <c r="U32" s="58">
        <v>0.420263526542687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6.8141999999999996</v>
      </c>
      <c r="O33" s="56">
        <v>520.03129999999999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176639.99900000001</v>
      </c>
      <c r="E35" s="59"/>
      <c r="F35" s="59"/>
      <c r="G35" s="56">
        <v>193901.60219999999</v>
      </c>
      <c r="H35" s="57">
        <v>-8.9022488747645703</v>
      </c>
      <c r="I35" s="56">
        <v>22496.519400000001</v>
      </c>
      <c r="J35" s="57">
        <v>12.735801362861199</v>
      </c>
      <c r="K35" s="56">
        <v>5417.6931000000004</v>
      </c>
      <c r="L35" s="57">
        <v>2.7940424620173698</v>
      </c>
      <c r="M35" s="57">
        <v>3.1524167177354498</v>
      </c>
      <c r="N35" s="56">
        <v>4650774.6171000004</v>
      </c>
      <c r="O35" s="56">
        <v>60911669.068000004</v>
      </c>
      <c r="P35" s="56">
        <v>11761</v>
      </c>
      <c r="Q35" s="56">
        <v>10863</v>
      </c>
      <c r="R35" s="57">
        <v>8.2665930221854005</v>
      </c>
      <c r="S35" s="56">
        <v>15.0191309412465</v>
      </c>
      <c r="T35" s="56">
        <v>15.074859698057599</v>
      </c>
      <c r="U35" s="58">
        <v>-0.37105180738578702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627008.22</v>
      </c>
      <c r="E37" s="59"/>
      <c r="F37" s="59"/>
      <c r="G37" s="56">
        <v>940708.42</v>
      </c>
      <c r="H37" s="57">
        <v>-33.347229952507497</v>
      </c>
      <c r="I37" s="56">
        <v>-32026.49</v>
      </c>
      <c r="J37" s="57">
        <v>-5.1078261781001899</v>
      </c>
      <c r="K37" s="56">
        <v>-105140.92</v>
      </c>
      <c r="L37" s="57">
        <v>-11.1767810051068</v>
      </c>
      <c r="M37" s="57">
        <v>-0.69539461895520804</v>
      </c>
      <c r="N37" s="56">
        <v>6547721.4699999997</v>
      </c>
      <c r="O37" s="56">
        <v>60773563.369999997</v>
      </c>
      <c r="P37" s="56">
        <v>62</v>
      </c>
      <c r="Q37" s="56">
        <v>62</v>
      </c>
      <c r="R37" s="57">
        <v>0</v>
      </c>
      <c r="S37" s="56">
        <v>10113.0358064516</v>
      </c>
      <c r="T37" s="56">
        <v>1683.63387096774</v>
      </c>
      <c r="U37" s="58">
        <v>83.351845052366301</v>
      </c>
    </row>
    <row r="38" spans="1:21" ht="12" thickBot="1">
      <c r="A38" s="75"/>
      <c r="B38" s="70" t="s">
        <v>35</v>
      </c>
      <c r="C38" s="71"/>
      <c r="D38" s="56">
        <v>69543.75</v>
      </c>
      <c r="E38" s="59"/>
      <c r="F38" s="59"/>
      <c r="G38" s="56">
        <v>188514.6</v>
      </c>
      <c r="H38" s="57">
        <v>-63.109621217666998</v>
      </c>
      <c r="I38" s="56">
        <v>-9256.41</v>
      </c>
      <c r="J38" s="57">
        <v>-13.3101968185495</v>
      </c>
      <c r="K38" s="56">
        <v>-27126.57</v>
      </c>
      <c r="L38" s="57">
        <v>-14.389638786598001</v>
      </c>
      <c r="M38" s="57">
        <v>-0.65876961222889596</v>
      </c>
      <c r="N38" s="56">
        <v>12389116.35</v>
      </c>
      <c r="O38" s="56">
        <v>120623035.17</v>
      </c>
      <c r="P38" s="56">
        <v>39</v>
      </c>
      <c r="Q38" s="56">
        <v>57</v>
      </c>
      <c r="R38" s="57">
        <v>-31.578947368421101</v>
      </c>
      <c r="S38" s="56">
        <v>1783.1730769230801</v>
      </c>
      <c r="T38" s="56">
        <v>1363.4240350877201</v>
      </c>
      <c r="U38" s="58">
        <v>23.5394447834334</v>
      </c>
    </row>
    <row r="39" spans="1:21" ht="12" thickBot="1">
      <c r="A39" s="75"/>
      <c r="B39" s="70" t="s">
        <v>36</v>
      </c>
      <c r="C39" s="71"/>
      <c r="D39" s="56">
        <v>390680.5</v>
      </c>
      <c r="E39" s="59"/>
      <c r="F39" s="59"/>
      <c r="G39" s="56">
        <v>8228.2000000000007</v>
      </c>
      <c r="H39" s="57">
        <v>4648.0676211078999</v>
      </c>
      <c r="I39" s="56">
        <v>32136.42</v>
      </c>
      <c r="J39" s="57">
        <v>8.2257548047573401</v>
      </c>
      <c r="K39" s="56">
        <v>405.98</v>
      </c>
      <c r="L39" s="57">
        <v>4.9340074378357404</v>
      </c>
      <c r="M39" s="57">
        <v>78.157643233656799</v>
      </c>
      <c r="N39" s="56">
        <v>8731221.9900000002</v>
      </c>
      <c r="O39" s="56">
        <v>107031151.92</v>
      </c>
      <c r="P39" s="56">
        <v>117</v>
      </c>
      <c r="Q39" s="56">
        <v>15</v>
      </c>
      <c r="R39" s="57">
        <v>680</v>
      </c>
      <c r="S39" s="56">
        <v>3339.14957264957</v>
      </c>
      <c r="T39" s="56">
        <v>1776.7433333333299</v>
      </c>
      <c r="U39" s="58">
        <v>46.790543679553998</v>
      </c>
    </row>
    <row r="40" spans="1:21" ht="12" thickBot="1">
      <c r="A40" s="75"/>
      <c r="B40" s="70" t="s">
        <v>37</v>
      </c>
      <c r="C40" s="71"/>
      <c r="D40" s="56">
        <v>68523.100000000006</v>
      </c>
      <c r="E40" s="59"/>
      <c r="F40" s="59"/>
      <c r="G40" s="56">
        <v>106945.33</v>
      </c>
      <c r="H40" s="57">
        <v>-35.926982505921501</v>
      </c>
      <c r="I40" s="56">
        <v>-9130.32</v>
      </c>
      <c r="J40" s="57">
        <v>-13.324440954948001</v>
      </c>
      <c r="K40" s="56">
        <v>-19241.990000000002</v>
      </c>
      <c r="L40" s="57">
        <v>-17.992361143773199</v>
      </c>
      <c r="M40" s="57">
        <v>-0.52550022113097505</v>
      </c>
      <c r="N40" s="56">
        <v>9291836.4299999997</v>
      </c>
      <c r="O40" s="56">
        <v>88071745.530000001</v>
      </c>
      <c r="P40" s="56">
        <v>41</v>
      </c>
      <c r="Q40" s="56">
        <v>43</v>
      </c>
      <c r="R40" s="57">
        <v>-4.6511627906976702</v>
      </c>
      <c r="S40" s="56">
        <v>1671.2951219512199</v>
      </c>
      <c r="T40" s="56">
        <v>1620.4648837209299</v>
      </c>
      <c r="U40" s="58">
        <v>3.0413681918095699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0.04</v>
      </c>
      <c r="H41" s="59"/>
      <c r="I41" s="59"/>
      <c r="J41" s="59"/>
      <c r="K41" s="56">
        <v>0.04</v>
      </c>
      <c r="L41" s="57">
        <v>100</v>
      </c>
      <c r="M41" s="59"/>
      <c r="N41" s="56">
        <v>3.29</v>
      </c>
      <c r="O41" s="56">
        <v>1381.17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28053.8459</v>
      </c>
      <c r="E42" s="59"/>
      <c r="F42" s="59"/>
      <c r="G42" s="56">
        <v>87704.272800000006</v>
      </c>
      <c r="H42" s="57">
        <v>-68.013136641616398</v>
      </c>
      <c r="I42" s="56">
        <v>1416.8414</v>
      </c>
      <c r="J42" s="57">
        <v>5.0504355269164698</v>
      </c>
      <c r="K42" s="56">
        <v>5354.6178</v>
      </c>
      <c r="L42" s="57">
        <v>6.1053100710504999</v>
      </c>
      <c r="M42" s="57">
        <v>-0.73539822020537104</v>
      </c>
      <c r="N42" s="56">
        <v>944452.9902</v>
      </c>
      <c r="O42" s="56">
        <v>20158899.042599998</v>
      </c>
      <c r="P42" s="56">
        <v>48</v>
      </c>
      <c r="Q42" s="56">
        <v>52</v>
      </c>
      <c r="R42" s="57">
        <v>-7.6923076923076898</v>
      </c>
      <c r="S42" s="56">
        <v>584.45512291666705</v>
      </c>
      <c r="T42" s="56">
        <v>422.84680961538498</v>
      </c>
      <c r="U42" s="58">
        <v>27.651107324509599</v>
      </c>
    </row>
    <row r="43" spans="1:21" ht="12" thickBot="1">
      <c r="A43" s="75"/>
      <c r="B43" s="70" t="s">
        <v>33</v>
      </c>
      <c r="C43" s="71"/>
      <c r="D43" s="56">
        <v>243171.98389999999</v>
      </c>
      <c r="E43" s="59"/>
      <c r="F43" s="59"/>
      <c r="G43" s="56">
        <v>274977.70299999998</v>
      </c>
      <c r="H43" s="57">
        <v>-11.5666538606587</v>
      </c>
      <c r="I43" s="56">
        <v>16489.306</v>
      </c>
      <c r="J43" s="57">
        <v>6.78092341705816</v>
      </c>
      <c r="K43" s="56">
        <v>17255.925899999998</v>
      </c>
      <c r="L43" s="57">
        <v>6.2753909541531101</v>
      </c>
      <c r="M43" s="57">
        <v>-4.4426471488266998E-2</v>
      </c>
      <c r="N43" s="56">
        <v>8441101.8046000004</v>
      </c>
      <c r="O43" s="56">
        <v>136666921.59419999</v>
      </c>
      <c r="P43" s="56">
        <v>1337</v>
      </c>
      <c r="Q43" s="56">
        <v>1213</v>
      </c>
      <c r="R43" s="57">
        <v>10.2225886232481</v>
      </c>
      <c r="S43" s="56">
        <v>181.878821166791</v>
      </c>
      <c r="T43" s="56">
        <v>186.85120049464101</v>
      </c>
      <c r="U43" s="58">
        <v>-2.7338968308410898</v>
      </c>
    </row>
    <row r="44" spans="1:21" ht="12" thickBot="1">
      <c r="A44" s="75"/>
      <c r="B44" s="70" t="s">
        <v>38</v>
      </c>
      <c r="C44" s="71"/>
      <c r="D44" s="56">
        <v>84553.88</v>
      </c>
      <c r="E44" s="59"/>
      <c r="F44" s="59"/>
      <c r="G44" s="56">
        <v>53790.62</v>
      </c>
      <c r="H44" s="57">
        <v>57.190751844838402</v>
      </c>
      <c r="I44" s="56">
        <v>-7537.63</v>
      </c>
      <c r="J44" s="57">
        <v>-8.9145879526758591</v>
      </c>
      <c r="K44" s="56">
        <v>-2800.85</v>
      </c>
      <c r="L44" s="57">
        <v>-5.2069487207992804</v>
      </c>
      <c r="M44" s="57">
        <v>1.6911937447560601</v>
      </c>
      <c r="N44" s="56">
        <v>7995944.1100000003</v>
      </c>
      <c r="O44" s="56">
        <v>60392950.350000001</v>
      </c>
      <c r="P44" s="56">
        <v>69</v>
      </c>
      <c r="Q44" s="56">
        <v>58</v>
      </c>
      <c r="R44" s="57">
        <v>18.965517241379299</v>
      </c>
      <c r="S44" s="56">
        <v>1225.41855072464</v>
      </c>
      <c r="T44" s="56">
        <v>1417.53689655172</v>
      </c>
      <c r="U44" s="58">
        <v>-15.677773583032501</v>
      </c>
    </row>
    <row r="45" spans="1:21" ht="12" thickBot="1">
      <c r="A45" s="75"/>
      <c r="B45" s="70" t="s">
        <v>39</v>
      </c>
      <c r="C45" s="71"/>
      <c r="D45" s="56">
        <v>35278.1</v>
      </c>
      <c r="E45" s="59"/>
      <c r="F45" s="59"/>
      <c r="G45" s="56">
        <v>48561.56</v>
      </c>
      <c r="H45" s="57">
        <v>-27.353857660256399</v>
      </c>
      <c r="I45" s="56">
        <v>4613.8100000000004</v>
      </c>
      <c r="J45" s="57">
        <v>13.0783970792078</v>
      </c>
      <c r="K45" s="56">
        <v>6365.49</v>
      </c>
      <c r="L45" s="57">
        <v>13.1080838424466</v>
      </c>
      <c r="M45" s="57">
        <v>-0.27518384287776698</v>
      </c>
      <c r="N45" s="56">
        <v>3498073.66</v>
      </c>
      <c r="O45" s="56">
        <v>26755623.59</v>
      </c>
      <c r="P45" s="56">
        <v>42</v>
      </c>
      <c r="Q45" s="56">
        <v>27</v>
      </c>
      <c r="R45" s="57">
        <v>55.5555555555556</v>
      </c>
      <c r="S45" s="56">
        <v>839.95476190476199</v>
      </c>
      <c r="T45" s="56">
        <v>1237.4174074074101</v>
      </c>
      <c r="U45" s="58">
        <v>-47.319529994844103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11188.1841</v>
      </c>
      <c r="E47" s="62"/>
      <c r="F47" s="62"/>
      <c r="G47" s="61">
        <v>12574.261500000001</v>
      </c>
      <c r="H47" s="63">
        <v>-11.023131656678199</v>
      </c>
      <c r="I47" s="61">
        <v>1614.5962999999999</v>
      </c>
      <c r="J47" s="63">
        <v>14.4312632467319</v>
      </c>
      <c r="K47" s="61">
        <v>1359.7070000000001</v>
      </c>
      <c r="L47" s="63">
        <v>10.813414370299199</v>
      </c>
      <c r="M47" s="63">
        <v>0.187458989326377</v>
      </c>
      <c r="N47" s="61">
        <v>255328.6299</v>
      </c>
      <c r="O47" s="61">
        <v>7220784.8426000001</v>
      </c>
      <c r="P47" s="61">
        <v>10</v>
      </c>
      <c r="Q47" s="61">
        <v>19</v>
      </c>
      <c r="R47" s="63">
        <v>-47.368421052631597</v>
      </c>
      <c r="S47" s="61">
        <v>1118.8184100000001</v>
      </c>
      <c r="T47" s="61">
        <v>1132.8084421052599</v>
      </c>
      <c r="U47" s="64">
        <v>-1.25042920104108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49617.794000000002</v>
      </c>
      <c r="D2" s="37">
        <v>461025.67110170901</v>
      </c>
      <c r="E2" s="37">
        <v>333415.67501196603</v>
      </c>
      <c r="F2" s="37">
        <v>127609.996089744</v>
      </c>
      <c r="G2" s="37">
        <v>333415.67501196603</v>
      </c>
      <c r="H2" s="37">
        <v>0.27679585777684601</v>
      </c>
    </row>
    <row r="3" spans="1:8">
      <c r="A3" s="37">
        <v>2</v>
      </c>
      <c r="B3" s="37">
        <v>13</v>
      </c>
      <c r="C3" s="37">
        <v>6069</v>
      </c>
      <c r="D3" s="37">
        <v>55819.779448717898</v>
      </c>
      <c r="E3" s="37">
        <v>42751.015384615399</v>
      </c>
      <c r="F3" s="37">
        <v>13068.764064102599</v>
      </c>
      <c r="G3" s="37">
        <v>42751.015384615399</v>
      </c>
      <c r="H3" s="37">
        <v>0.234124251173528</v>
      </c>
    </row>
    <row r="4" spans="1:8">
      <c r="A4" s="37">
        <v>3</v>
      </c>
      <c r="B4" s="37">
        <v>14</v>
      </c>
      <c r="C4" s="37">
        <v>88001</v>
      </c>
      <c r="D4" s="37">
        <v>72440.332588298901</v>
      </c>
      <c r="E4" s="37">
        <v>48778.377438127798</v>
      </c>
      <c r="F4" s="37">
        <v>23661.912415128401</v>
      </c>
      <c r="G4" s="37">
        <v>48778.377438127798</v>
      </c>
      <c r="H4" s="37">
        <v>0.32664022276913601</v>
      </c>
    </row>
    <row r="5" spans="1:8">
      <c r="A5" s="37">
        <v>4</v>
      </c>
      <c r="B5" s="37">
        <v>15</v>
      </c>
      <c r="C5" s="37">
        <v>2229</v>
      </c>
      <c r="D5" s="37">
        <v>36637.252339482598</v>
      </c>
      <c r="E5" s="37">
        <v>27907.691823039098</v>
      </c>
      <c r="F5" s="37">
        <v>8729.5605164435401</v>
      </c>
      <c r="G5" s="37">
        <v>27907.691823039098</v>
      </c>
      <c r="H5" s="37">
        <v>0.23827006554844701</v>
      </c>
    </row>
    <row r="6" spans="1:8">
      <c r="A6" s="37">
        <v>5</v>
      </c>
      <c r="B6" s="37">
        <v>16</v>
      </c>
      <c r="C6" s="37">
        <v>2393</v>
      </c>
      <c r="D6" s="37">
        <v>131590.302970085</v>
      </c>
      <c r="E6" s="37">
        <v>109350.533655555</v>
      </c>
      <c r="F6" s="37">
        <v>22239.769314529902</v>
      </c>
      <c r="G6" s="37">
        <v>109350.533655555</v>
      </c>
      <c r="H6" s="37">
        <v>0.169007660994486</v>
      </c>
    </row>
    <row r="7" spans="1:8">
      <c r="A7" s="37">
        <v>6</v>
      </c>
      <c r="B7" s="37">
        <v>17</v>
      </c>
      <c r="C7" s="37">
        <v>12399</v>
      </c>
      <c r="D7" s="37">
        <v>188784.08720000001</v>
      </c>
      <c r="E7" s="37">
        <v>130878.76208888899</v>
      </c>
      <c r="F7" s="37">
        <v>57905.325111111102</v>
      </c>
      <c r="G7" s="37">
        <v>130878.76208888899</v>
      </c>
      <c r="H7" s="37">
        <v>0.30672778606475198</v>
      </c>
    </row>
    <row r="8" spans="1:8">
      <c r="A8" s="37">
        <v>7</v>
      </c>
      <c r="B8" s="37">
        <v>18</v>
      </c>
      <c r="C8" s="37">
        <v>50614</v>
      </c>
      <c r="D8" s="37">
        <v>119323.93423247901</v>
      </c>
      <c r="E8" s="37">
        <v>93940.968590598306</v>
      </c>
      <c r="F8" s="37">
        <v>25379.726325641001</v>
      </c>
      <c r="G8" s="37">
        <v>93940.968590598306</v>
      </c>
      <c r="H8" s="37">
        <v>0.21270179781853499</v>
      </c>
    </row>
    <row r="9" spans="1:8">
      <c r="A9" s="37">
        <v>8</v>
      </c>
      <c r="B9" s="37">
        <v>19</v>
      </c>
      <c r="C9" s="37">
        <v>22149</v>
      </c>
      <c r="D9" s="37">
        <v>80323.464600854699</v>
      </c>
      <c r="E9" s="37">
        <v>62833.211860683798</v>
      </c>
      <c r="F9" s="37">
        <v>17490.252740170901</v>
      </c>
      <c r="G9" s="37">
        <v>62833.211860683798</v>
      </c>
      <c r="H9" s="37">
        <v>0.217747738186891</v>
      </c>
    </row>
    <row r="10" spans="1:8">
      <c r="A10" s="37">
        <v>9</v>
      </c>
      <c r="B10" s="37">
        <v>21</v>
      </c>
      <c r="C10" s="37">
        <v>144007</v>
      </c>
      <c r="D10" s="37">
        <v>578960.55734188005</v>
      </c>
      <c r="E10" s="37">
        <v>586908.44330000004</v>
      </c>
      <c r="F10" s="37">
        <v>-8015.5355307692298</v>
      </c>
      <c r="G10" s="37">
        <v>586908.44330000004</v>
      </c>
      <c r="H10" s="37">
        <v>-1.3846318417783301E-2</v>
      </c>
    </row>
    <row r="11" spans="1:8">
      <c r="A11" s="37">
        <v>10</v>
      </c>
      <c r="B11" s="37">
        <v>22</v>
      </c>
      <c r="C11" s="37">
        <v>24758.437999999998</v>
      </c>
      <c r="D11" s="37">
        <v>445601.93004359002</v>
      </c>
      <c r="E11" s="37">
        <v>390369.06906153797</v>
      </c>
      <c r="F11" s="37">
        <v>55232.860982051301</v>
      </c>
      <c r="G11" s="37">
        <v>390369.06906153797</v>
      </c>
      <c r="H11" s="37">
        <v>0.123951126012062</v>
      </c>
    </row>
    <row r="12" spans="1:8">
      <c r="A12" s="37">
        <v>11</v>
      </c>
      <c r="B12" s="37">
        <v>23</v>
      </c>
      <c r="C12" s="37">
        <v>116654.448</v>
      </c>
      <c r="D12" s="37">
        <v>1143737.6927803401</v>
      </c>
      <c r="E12" s="37">
        <v>1008818.5951470101</v>
      </c>
      <c r="F12" s="37">
        <v>134919.097633333</v>
      </c>
      <c r="G12" s="37">
        <v>1008818.5951470101</v>
      </c>
      <c r="H12" s="37">
        <v>0.117963321909375</v>
      </c>
    </row>
    <row r="13" spans="1:8">
      <c r="A13" s="37">
        <v>12</v>
      </c>
      <c r="B13" s="37">
        <v>24</v>
      </c>
      <c r="C13" s="37">
        <v>17073</v>
      </c>
      <c r="D13" s="37">
        <v>526062.40923846199</v>
      </c>
      <c r="E13" s="37">
        <v>493227.56616923102</v>
      </c>
      <c r="F13" s="37">
        <v>32830.860163247897</v>
      </c>
      <c r="G13" s="37">
        <v>493227.56616923102</v>
      </c>
      <c r="H13" s="37">
        <v>6.2409151759310798E-2</v>
      </c>
    </row>
    <row r="14" spans="1:8">
      <c r="A14" s="37">
        <v>13</v>
      </c>
      <c r="B14" s="37">
        <v>25</v>
      </c>
      <c r="C14" s="37">
        <v>77054</v>
      </c>
      <c r="D14" s="37">
        <v>836777.52603772003</v>
      </c>
      <c r="E14" s="37">
        <v>751843.28029999998</v>
      </c>
      <c r="F14" s="37">
        <v>84907.410399999993</v>
      </c>
      <c r="G14" s="37">
        <v>751843.28029999998</v>
      </c>
      <c r="H14" s="37">
        <v>0.101472770018235</v>
      </c>
    </row>
    <row r="15" spans="1:8">
      <c r="A15" s="37">
        <v>14</v>
      </c>
      <c r="B15" s="37">
        <v>26</v>
      </c>
      <c r="C15" s="37">
        <v>45961</v>
      </c>
      <c r="D15" s="37">
        <v>274850.16833812901</v>
      </c>
      <c r="E15" s="37">
        <v>238077.29324740201</v>
      </c>
      <c r="F15" s="37">
        <v>36772.706949134001</v>
      </c>
      <c r="G15" s="37">
        <v>238077.29324740201</v>
      </c>
      <c r="H15" s="37">
        <v>0.133791911671235</v>
      </c>
    </row>
    <row r="16" spans="1:8">
      <c r="A16" s="37">
        <v>15</v>
      </c>
      <c r="B16" s="37">
        <v>27</v>
      </c>
      <c r="C16" s="37">
        <v>112406.683</v>
      </c>
      <c r="D16" s="37">
        <v>925125.83255671302</v>
      </c>
      <c r="E16" s="37">
        <v>865172.27581874304</v>
      </c>
      <c r="F16" s="37">
        <v>59953.556737969899</v>
      </c>
      <c r="G16" s="37">
        <v>865172.27581874304</v>
      </c>
      <c r="H16" s="37">
        <v>6.4805840057757302E-2</v>
      </c>
    </row>
    <row r="17" spans="1:9">
      <c r="A17" s="37">
        <v>16</v>
      </c>
      <c r="B17" s="37">
        <v>29</v>
      </c>
      <c r="C17" s="37">
        <v>177678</v>
      </c>
      <c r="D17" s="37">
        <v>2437907.5834871801</v>
      </c>
      <c r="E17" s="37">
        <v>2297060.3081196598</v>
      </c>
      <c r="F17" s="37">
        <v>41847.1300683761</v>
      </c>
      <c r="G17" s="37">
        <v>2297060.3081196598</v>
      </c>
      <c r="H17" s="37">
        <v>1.7891742693672101E-2</v>
      </c>
    </row>
    <row r="18" spans="1:9">
      <c r="A18" s="37">
        <v>17</v>
      </c>
      <c r="B18" s="37">
        <v>31</v>
      </c>
      <c r="C18" s="37">
        <v>26411.696</v>
      </c>
      <c r="D18" s="37">
        <v>246455.55966566101</v>
      </c>
      <c r="E18" s="37">
        <v>237528.054009146</v>
      </c>
      <c r="F18" s="37">
        <v>8923.5887334373801</v>
      </c>
      <c r="G18" s="37">
        <v>237528.054009146</v>
      </c>
      <c r="H18" s="37">
        <v>3.62082745082693E-2</v>
      </c>
    </row>
    <row r="19" spans="1:9">
      <c r="A19" s="37">
        <v>18</v>
      </c>
      <c r="B19" s="37">
        <v>32</v>
      </c>
      <c r="C19" s="37">
        <v>20266.138999999999</v>
      </c>
      <c r="D19" s="37">
        <v>278486.76967468398</v>
      </c>
      <c r="E19" s="37">
        <v>256276.04316927999</v>
      </c>
      <c r="F19" s="37">
        <v>22210.7265054042</v>
      </c>
      <c r="G19" s="37">
        <v>256276.04316927999</v>
      </c>
      <c r="H19" s="37">
        <v>7.9755050953945805E-2</v>
      </c>
    </row>
    <row r="20" spans="1:9">
      <c r="A20" s="37">
        <v>19</v>
      </c>
      <c r="B20" s="37">
        <v>33</v>
      </c>
      <c r="C20" s="37">
        <v>26231.014999999999</v>
      </c>
      <c r="D20" s="37">
        <v>465925.51881690498</v>
      </c>
      <c r="E20" s="37">
        <v>353610.796767911</v>
      </c>
      <c r="F20" s="37">
        <v>112310.722402977</v>
      </c>
      <c r="G20" s="37">
        <v>353610.796767911</v>
      </c>
      <c r="H20" s="37">
        <v>0.241050730180557</v>
      </c>
    </row>
    <row r="21" spans="1:9">
      <c r="A21" s="37">
        <v>20</v>
      </c>
      <c r="B21" s="37">
        <v>34</v>
      </c>
      <c r="C21" s="37">
        <v>31521.255000000001</v>
      </c>
      <c r="D21" s="37">
        <v>190976.16141098301</v>
      </c>
      <c r="E21" s="37">
        <v>143450.076422607</v>
      </c>
      <c r="F21" s="37">
        <v>47526.084988375304</v>
      </c>
      <c r="G21" s="37">
        <v>143450.076422607</v>
      </c>
      <c r="H21" s="37">
        <v>0.248858729996666</v>
      </c>
    </row>
    <row r="22" spans="1:9">
      <c r="A22" s="37">
        <v>21</v>
      </c>
      <c r="B22" s="37">
        <v>35</v>
      </c>
      <c r="C22" s="37">
        <v>32228.46</v>
      </c>
      <c r="D22" s="37">
        <v>937503.92198584101</v>
      </c>
      <c r="E22" s="37">
        <v>885396.37093982298</v>
      </c>
      <c r="F22" s="37">
        <v>52107.551046017703</v>
      </c>
      <c r="G22" s="37">
        <v>885396.37093982298</v>
      </c>
      <c r="H22" s="37">
        <v>5.5581155261347999E-2</v>
      </c>
    </row>
    <row r="23" spans="1:9">
      <c r="A23" s="37">
        <v>22</v>
      </c>
      <c r="B23" s="37">
        <v>36</v>
      </c>
      <c r="C23" s="37">
        <v>133839.383</v>
      </c>
      <c r="D23" s="37">
        <v>677425.93674159294</v>
      </c>
      <c r="E23" s="37">
        <v>580629.42032186803</v>
      </c>
      <c r="F23" s="37">
        <v>96796.516419725405</v>
      </c>
      <c r="G23" s="37">
        <v>580629.42032186803</v>
      </c>
      <c r="H23" s="37">
        <v>0.14288870734019299</v>
      </c>
    </row>
    <row r="24" spans="1:9">
      <c r="A24" s="37">
        <v>23</v>
      </c>
      <c r="B24" s="37">
        <v>37</v>
      </c>
      <c r="C24" s="37">
        <v>118560.605</v>
      </c>
      <c r="D24" s="37">
        <v>881708.75950707996</v>
      </c>
      <c r="E24" s="37">
        <v>778191.26130082598</v>
      </c>
      <c r="F24" s="37">
        <v>103516.650772625</v>
      </c>
      <c r="G24" s="37">
        <v>778191.26130082598</v>
      </c>
      <c r="H24" s="37">
        <v>0.11740469758198301</v>
      </c>
    </row>
    <row r="25" spans="1:9">
      <c r="A25" s="37">
        <v>24</v>
      </c>
      <c r="B25" s="37">
        <v>38</v>
      </c>
      <c r="C25" s="37">
        <v>114015.774</v>
      </c>
      <c r="D25" s="37">
        <v>581764.69736902602</v>
      </c>
      <c r="E25" s="37">
        <v>542808.13999115</v>
      </c>
      <c r="F25" s="37">
        <v>38953.256492920402</v>
      </c>
      <c r="G25" s="37">
        <v>542808.13999115</v>
      </c>
      <c r="H25" s="37">
        <v>6.6957444629942797E-2</v>
      </c>
    </row>
    <row r="26" spans="1:9">
      <c r="A26" s="37">
        <v>25</v>
      </c>
      <c r="B26" s="37">
        <v>39</v>
      </c>
      <c r="C26" s="37">
        <v>60075.834000000003</v>
      </c>
      <c r="D26" s="37">
        <v>103493.305758717</v>
      </c>
      <c r="E26" s="37">
        <v>80270.879773725203</v>
      </c>
      <c r="F26" s="37">
        <v>23222.425984992002</v>
      </c>
      <c r="G26" s="37">
        <v>80270.879773725203</v>
      </c>
      <c r="H26" s="37">
        <v>0.22438577852689701</v>
      </c>
    </row>
    <row r="27" spans="1:9">
      <c r="A27" s="37">
        <v>26</v>
      </c>
      <c r="B27" s="37">
        <v>42</v>
      </c>
      <c r="C27" s="37">
        <v>8389.2800000000007</v>
      </c>
      <c r="D27" s="37">
        <v>176639.99890000001</v>
      </c>
      <c r="E27" s="37">
        <v>154143.47380000001</v>
      </c>
      <c r="F27" s="37">
        <v>22496.525099999999</v>
      </c>
      <c r="G27" s="37">
        <v>154143.47380000001</v>
      </c>
      <c r="H27" s="37">
        <v>0.12735804596973399</v>
      </c>
    </row>
    <row r="28" spans="1:9">
      <c r="A28" s="37">
        <v>27</v>
      </c>
      <c r="B28" s="37">
        <v>75</v>
      </c>
      <c r="C28" s="37">
        <v>50</v>
      </c>
      <c r="D28" s="37">
        <v>28053.8461538462</v>
      </c>
      <c r="E28" s="37">
        <v>26637.004273504299</v>
      </c>
      <c r="F28" s="37">
        <v>1416.8418803418799</v>
      </c>
      <c r="G28" s="37">
        <v>26637.004273504299</v>
      </c>
      <c r="H28" s="37">
        <v>5.0504371934314403E-2</v>
      </c>
    </row>
    <row r="29" spans="1:9">
      <c r="A29" s="37">
        <v>28</v>
      </c>
      <c r="B29" s="37">
        <v>76</v>
      </c>
      <c r="C29" s="37">
        <v>1397</v>
      </c>
      <c r="D29" s="37">
        <v>243171.979894872</v>
      </c>
      <c r="E29" s="37">
        <v>226682.67581025601</v>
      </c>
      <c r="F29" s="37">
        <v>16489.3040846154</v>
      </c>
      <c r="G29" s="37">
        <v>226682.67581025601</v>
      </c>
      <c r="H29" s="37">
        <v>6.7809227410756998E-2</v>
      </c>
    </row>
    <row r="30" spans="1:9">
      <c r="A30" s="37">
        <v>29</v>
      </c>
      <c r="B30" s="37">
        <v>99</v>
      </c>
      <c r="C30" s="37">
        <v>10</v>
      </c>
      <c r="D30" s="37">
        <v>11188.1839497769</v>
      </c>
      <c r="E30" s="37">
        <v>9573.5877618939594</v>
      </c>
      <c r="F30" s="37">
        <v>1614.59618788291</v>
      </c>
      <c r="G30" s="37">
        <v>9573.5877618939594</v>
      </c>
      <c r="H30" s="37">
        <v>0.14431262438397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157</v>
      </c>
      <c r="D34" s="34">
        <v>627008.22</v>
      </c>
      <c r="E34" s="34">
        <v>659034.71</v>
      </c>
      <c r="F34" s="30"/>
      <c r="G34" s="30"/>
      <c r="H34" s="30"/>
    </row>
    <row r="35" spans="1:8">
      <c r="A35" s="30"/>
      <c r="B35" s="33">
        <v>71</v>
      </c>
      <c r="C35" s="34">
        <v>33</v>
      </c>
      <c r="D35" s="34">
        <v>69543.75</v>
      </c>
      <c r="E35" s="34">
        <v>78800.160000000003</v>
      </c>
      <c r="F35" s="30"/>
      <c r="G35" s="30"/>
      <c r="H35" s="30"/>
    </row>
    <row r="36" spans="1:8">
      <c r="A36" s="30"/>
      <c r="B36" s="33">
        <v>72</v>
      </c>
      <c r="C36" s="34">
        <v>115</v>
      </c>
      <c r="D36" s="34">
        <v>390680.5</v>
      </c>
      <c r="E36" s="34">
        <v>358544.08</v>
      </c>
      <c r="F36" s="30"/>
      <c r="G36" s="30"/>
      <c r="H36" s="30"/>
    </row>
    <row r="37" spans="1:8">
      <c r="A37" s="30"/>
      <c r="B37" s="33">
        <v>73</v>
      </c>
      <c r="C37" s="34">
        <v>33</v>
      </c>
      <c r="D37" s="34">
        <v>68523.100000000006</v>
      </c>
      <c r="E37" s="34">
        <v>77653.42</v>
      </c>
      <c r="F37" s="30"/>
      <c r="G37" s="30"/>
      <c r="H37" s="30"/>
    </row>
    <row r="38" spans="1:8">
      <c r="A38" s="30"/>
      <c r="B38" s="33">
        <v>77</v>
      </c>
      <c r="C38" s="34">
        <v>67</v>
      </c>
      <c r="D38" s="34">
        <v>84553.88</v>
      </c>
      <c r="E38" s="34">
        <v>92091.51</v>
      </c>
      <c r="F38" s="30"/>
      <c r="G38" s="30"/>
      <c r="H38" s="30"/>
    </row>
    <row r="39" spans="1:8">
      <c r="A39" s="30"/>
      <c r="B39" s="33">
        <v>78</v>
      </c>
      <c r="C39" s="34">
        <v>32</v>
      </c>
      <c r="D39" s="34">
        <v>35278.1</v>
      </c>
      <c r="E39" s="34">
        <v>30664.29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2016-10-27T11:09:37Z</dcterms:modified>
</cp:coreProperties>
</file>