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<sst xmlns="http://schemas.openxmlformats.org/spreadsheetml/2006/main" count="121" uniqueCount="80">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</sst>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54790c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5d610a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547909a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5d61076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54790c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5d610a0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0" sqref="N1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15449276.309099996</v>
      </c>
      <c r="F3" s="25">
        <f>RA!I7</f>
        <v>1586829.1285000001</v>
      </c>
      <c r="G3" s="16">
        <f>SUM(G4:G42)</f>
        <v>13862447.180600001</v>
      </c>
      <c r="H3" s="27">
        <f>RA!J7</f>
        <v>10.2712198083047</v>
      </c>
      <c r="I3" s="20">
        <f>SUM(I4:I42)</f>
        <v>15449283.007382283</v>
      </c>
      <c r="J3" s="21">
        <f>SUM(J4:J42)</f>
        <v>13862447.149350831</v>
      </c>
      <c r="K3" s="22">
        <f>E3-I3</f>
        <v>-6.6982822865247726</v>
      </c>
      <c r="L3" s="22">
        <f>G3-J3</f>
        <v>3.1249169260263443E-2</v>
      </c>
    </row>
    <row r="4" spans="1:13">
      <c r="A4" s="71">
        <f>RA!A8</f>
        <v>42663</v>
      </c>
      <c r="B4" s="12">
        <v>12</v>
      </c>
      <c r="C4" s="66" t="s">
        <v>6</v>
      </c>
      <c r="D4" s="66"/>
      <c r="E4" s="15">
        <f>VLOOKUP(C4,RA!B8:D35,3,0)</f>
        <v>499622.52309999999</v>
      </c>
      <c r="F4" s="25">
        <f>VLOOKUP(C4,RA!B8:I38,8,0)</f>
        <v>133015.47690000001</v>
      </c>
      <c r="G4" s="16">
        <f t="shared" ref="G4:G42" si="0">E4-F4</f>
        <v>366607.04619999998</v>
      </c>
      <c r="H4" s="27">
        <f>RA!J8</f>
        <v>26.6231946619782</v>
      </c>
      <c r="I4" s="20">
        <f>VLOOKUP(B4,RMS!B:D,3,FALSE)</f>
        <v>499623.124259829</v>
      </c>
      <c r="J4" s="21">
        <f>VLOOKUP(B4,RMS!B:E,4,FALSE)</f>
        <v>366607.05698632501</v>
      </c>
      <c r="K4" s="22">
        <f t="shared" ref="K4:K42" si="1">E4-I4</f>
        <v>-0.60115982900606468</v>
      </c>
      <c r="L4" s="22">
        <f t="shared" ref="L4:L42" si="2">G4-J4</f>
        <v>-1.0786325030494481E-2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59781.033199999998</v>
      </c>
      <c r="F5" s="25">
        <f>VLOOKUP(C5,RA!B9:I39,8,0)</f>
        <v>13905.1698</v>
      </c>
      <c r="G5" s="16">
        <f t="shared" si="0"/>
        <v>45875.863400000002</v>
      </c>
      <c r="H5" s="27">
        <f>RA!J9</f>
        <v>23.2601697489564</v>
      </c>
      <c r="I5" s="20">
        <f>VLOOKUP(B5,RMS!B:D,3,FALSE)</f>
        <v>59781.061332478603</v>
      </c>
      <c r="J5" s="21">
        <f>VLOOKUP(B5,RMS!B:E,4,FALSE)</f>
        <v>45875.870503418802</v>
      </c>
      <c r="K5" s="22">
        <f t="shared" si="1"/>
        <v>-2.8132478604675271E-2</v>
      </c>
      <c r="L5" s="22">
        <f t="shared" si="2"/>
        <v>-7.1034188003977761E-3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81791.9476</v>
      </c>
      <c r="F6" s="25">
        <f>VLOOKUP(C6,RA!B10:I40,8,0)</f>
        <v>26684.670900000001</v>
      </c>
      <c r="G6" s="16">
        <f t="shared" si="0"/>
        <v>55107.276700000002</v>
      </c>
      <c r="H6" s="27">
        <f>RA!J10</f>
        <v>32.625058679981898</v>
      </c>
      <c r="I6" s="20">
        <f>VLOOKUP(B6,RMS!B:D,3,FALSE)</f>
        <v>81793.968216980604</v>
      </c>
      <c r="J6" s="21">
        <f>VLOOKUP(B6,RMS!B:E,4,FALSE)</f>
        <v>55107.278802723202</v>
      </c>
      <c r="K6" s="22">
        <f>E6-I6</f>
        <v>-2.0206169806042453</v>
      </c>
      <c r="L6" s="22">
        <f t="shared" si="2"/>
        <v>-2.102723199641332E-3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39955.517200000002</v>
      </c>
      <c r="F7" s="25">
        <f>VLOOKUP(C7,RA!B11:I41,8,0)</f>
        <v>9200.8040999999994</v>
      </c>
      <c r="G7" s="16">
        <f t="shared" si="0"/>
        <v>30754.713100000001</v>
      </c>
      <c r="H7" s="27">
        <f>RA!J11</f>
        <v>23.0276185737874</v>
      </c>
      <c r="I7" s="20">
        <f>VLOOKUP(B7,RMS!B:D,3,FALSE)</f>
        <v>39955.544742787999</v>
      </c>
      <c r="J7" s="21">
        <f>VLOOKUP(B7,RMS!B:E,4,FALSE)</f>
        <v>30754.7127460253</v>
      </c>
      <c r="K7" s="22">
        <f t="shared" si="1"/>
        <v>-2.7542787996935658E-2</v>
      </c>
      <c r="L7" s="22">
        <f t="shared" si="2"/>
        <v>3.5397470128373243E-4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181850.73019999999</v>
      </c>
      <c r="F8" s="25">
        <f>VLOOKUP(C8,RA!B12:I42,8,0)</f>
        <v>20259.722399999999</v>
      </c>
      <c r="G8" s="16">
        <f t="shared" si="0"/>
        <v>161591.00779999999</v>
      </c>
      <c r="H8" s="27">
        <f>RA!J12</f>
        <v>11.1408529279582</v>
      </c>
      <c r="I8" s="20">
        <f>VLOOKUP(B8,RMS!B:D,3,FALSE)</f>
        <v>181850.72812136801</v>
      </c>
      <c r="J8" s="21">
        <f>VLOOKUP(B8,RMS!B:E,4,FALSE)</f>
        <v>161591.005496581</v>
      </c>
      <c r="K8" s="22">
        <f t="shared" si="1"/>
        <v>2.0786319801118225E-3</v>
      </c>
      <c r="L8" s="22">
        <f t="shared" si="2"/>
        <v>2.3034189944155514E-3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227388.05710000001</v>
      </c>
      <c r="F9" s="25">
        <f>VLOOKUP(C9,RA!B13:I43,8,0)</f>
        <v>68644.256899999993</v>
      </c>
      <c r="G9" s="16">
        <f t="shared" si="0"/>
        <v>158743.8002</v>
      </c>
      <c r="H9" s="27">
        <f>RA!J13</f>
        <v>30.1881540198093</v>
      </c>
      <c r="I9" s="20">
        <f>VLOOKUP(B9,RMS!B:D,3,FALSE)</f>
        <v>227388.27233760699</v>
      </c>
      <c r="J9" s="21">
        <f>VLOOKUP(B9,RMS!B:E,4,FALSE)</f>
        <v>158743.79732906001</v>
      </c>
      <c r="K9" s="22">
        <f t="shared" si="1"/>
        <v>-0.21523760698619299</v>
      </c>
      <c r="L9" s="22">
        <f t="shared" si="2"/>
        <v>2.8709399921353906E-3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108990.40850000001</v>
      </c>
      <c r="F10" s="25">
        <f>VLOOKUP(C10,RA!B14:I43,8,0)</f>
        <v>22319.861000000001</v>
      </c>
      <c r="G10" s="16">
        <f t="shared" si="0"/>
        <v>86670.547500000001</v>
      </c>
      <c r="H10" s="27">
        <f>RA!J14</f>
        <v>20.478738732317002</v>
      </c>
      <c r="I10" s="20">
        <f>VLOOKUP(B10,RMS!B:D,3,FALSE)</f>
        <v>108990.40660256401</v>
      </c>
      <c r="J10" s="21">
        <f>VLOOKUP(B10,RMS!B:E,4,FALSE)</f>
        <v>86670.545948717903</v>
      </c>
      <c r="K10" s="22">
        <f t="shared" si="1"/>
        <v>1.8974359991261736E-3</v>
      </c>
      <c r="L10" s="22">
        <f t="shared" si="2"/>
        <v>1.5512820973526686E-3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72842.282099999997</v>
      </c>
      <c r="F11" s="25">
        <f>VLOOKUP(C11,RA!B15:I44,8,0)</f>
        <v>15398.0658</v>
      </c>
      <c r="G11" s="16">
        <f t="shared" si="0"/>
        <v>57444.2163</v>
      </c>
      <c r="H11" s="27">
        <f>RA!J15</f>
        <v>21.138911846365701</v>
      </c>
      <c r="I11" s="20">
        <f>VLOOKUP(B11,RMS!B:D,3,FALSE)</f>
        <v>72842.352957265</v>
      </c>
      <c r="J11" s="21">
        <f>VLOOKUP(B11,RMS!B:E,4,FALSE)</f>
        <v>57444.215356410299</v>
      </c>
      <c r="K11" s="22">
        <f t="shared" si="1"/>
        <v>-7.0857265003724024E-2</v>
      </c>
      <c r="L11" s="22">
        <f t="shared" si="2"/>
        <v>9.435897009097971E-4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693733.72820000001</v>
      </c>
      <c r="F12" s="25">
        <f>VLOOKUP(C12,RA!B16:I45,8,0)</f>
        <v>-4157.2215999999999</v>
      </c>
      <c r="G12" s="16">
        <f t="shared" si="0"/>
        <v>697890.94980000006</v>
      </c>
      <c r="H12" s="27">
        <f>RA!J16</f>
        <v>-0.59925320494169398</v>
      </c>
      <c r="I12" s="20">
        <f>VLOOKUP(B12,RMS!B:D,3,FALSE)</f>
        <v>693733.39202820498</v>
      </c>
      <c r="J12" s="21">
        <f>VLOOKUP(B12,RMS!B:E,4,FALSE)</f>
        <v>697890.94940000004</v>
      </c>
      <c r="K12" s="22">
        <f t="shared" si="1"/>
        <v>0.33617179503198713</v>
      </c>
      <c r="L12" s="22">
        <f t="shared" si="2"/>
        <v>4.0000001899898052E-4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923156.6544</v>
      </c>
      <c r="F13" s="25">
        <f>VLOOKUP(C13,RA!B17:I46,8,0)</f>
        <v>53980.623800000001</v>
      </c>
      <c r="G13" s="16">
        <f t="shared" si="0"/>
        <v>869176.03059999994</v>
      </c>
      <c r="H13" s="27">
        <f>RA!J17</f>
        <v>5.8473958393426102</v>
      </c>
      <c r="I13" s="20">
        <f>VLOOKUP(B13,RMS!B:D,3,FALSE)</f>
        <v>923156.66314187995</v>
      </c>
      <c r="J13" s="21">
        <f>VLOOKUP(B13,RMS!B:E,4,FALSE)</f>
        <v>869176.02971794899</v>
      </c>
      <c r="K13" s="22">
        <f t="shared" si="1"/>
        <v>-8.7418799521401525E-3</v>
      </c>
      <c r="L13" s="22">
        <f t="shared" si="2"/>
        <v>8.8205095380544662E-4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1299006.7737</v>
      </c>
      <c r="F14" s="25">
        <f>VLOOKUP(C14,RA!B18:I47,8,0)</f>
        <v>175039.6649</v>
      </c>
      <c r="G14" s="16">
        <f t="shared" si="0"/>
        <v>1123967.1088</v>
      </c>
      <c r="H14" s="27">
        <f>RA!J18</f>
        <v>13.4748846922044</v>
      </c>
      <c r="I14" s="20">
        <f>VLOOKUP(B14,RMS!B:D,3,FALSE)</f>
        <v>1299007.12413846</v>
      </c>
      <c r="J14" s="21">
        <f>VLOOKUP(B14,RMS!B:E,4,FALSE)</f>
        <v>1123967.1027726501</v>
      </c>
      <c r="K14" s="22">
        <f t="shared" si="1"/>
        <v>-0.35043846000917256</v>
      </c>
      <c r="L14" s="22">
        <f t="shared" si="2"/>
        <v>6.0273499693721533E-3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467321.6434</v>
      </c>
      <c r="F15" s="25">
        <f>VLOOKUP(C15,RA!B19:I48,8,0)</f>
        <v>46539.909099999997</v>
      </c>
      <c r="G15" s="16">
        <f t="shared" si="0"/>
        <v>420781.73430000001</v>
      </c>
      <c r="H15" s="27">
        <f>RA!J19</f>
        <v>9.9588601891833601</v>
      </c>
      <c r="I15" s="20">
        <f>VLOOKUP(B15,RMS!B:D,3,FALSE)</f>
        <v>467321.66487350402</v>
      </c>
      <c r="J15" s="21">
        <f>VLOOKUP(B15,RMS!B:E,4,FALSE)</f>
        <v>420781.73586752103</v>
      </c>
      <c r="K15" s="22">
        <f t="shared" si="1"/>
        <v>-2.1473504020832479E-2</v>
      </c>
      <c r="L15" s="22">
        <f t="shared" si="2"/>
        <v>-1.5675210161134601E-3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1070505.2848</v>
      </c>
      <c r="F16" s="25">
        <f>VLOOKUP(C16,RA!B20:I49,8,0)</f>
        <v>58005.534399999997</v>
      </c>
      <c r="G16" s="16">
        <f t="shared" si="0"/>
        <v>1012499.7504</v>
      </c>
      <c r="H16" s="27">
        <f>RA!J20</f>
        <v>5.4185192005695697</v>
      </c>
      <c r="I16" s="20">
        <f>VLOOKUP(B16,RMS!B:D,3,FALSE)</f>
        <v>1070505.3917</v>
      </c>
      <c r="J16" s="21">
        <f>VLOOKUP(B16,RMS!B:E,4,FALSE)</f>
        <v>1012499.7504</v>
      </c>
      <c r="K16" s="22">
        <f t="shared" si="1"/>
        <v>-0.10690000001341105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305725.17200000002</v>
      </c>
      <c r="F17" s="25">
        <f>VLOOKUP(C17,RA!B21:I50,8,0)</f>
        <v>39371.879200000003</v>
      </c>
      <c r="G17" s="16">
        <f t="shared" si="0"/>
        <v>266353.2928</v>
      </c>
      <c r="H17" s="27">
        <f>RA!J21</f>
        <v>12.878193490721101</v>
      </c>
      <c r="I17" s="20">
        <f>VLOOKUP(B17,RMS!B:D,3,FALSE)</f>
        <v>305724.76381949201</v>
      </c>
      <c r="J17" s="21">
        <f>VLOOKUP(B17,RMS!B:E,4,FALSE)</f>
        <v>266353.29278320802</v>
      </c>
      <c r="K17" s="22">
        <f t="shared" si="1"/>
        <v>0.40818050800589845</v>
      </c>
      <c r="L17" s="22">
        <f t="shared" si="2"/>
        <v>1.6791978850960732E-5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1070121.2901999999</v>
      </c>
      <c r="F18" s="25">
        <f>VLOOKUP(C18,RA!B22:I51,8,0)</f>
        <v>61680.792099999999</v>
      </c>
      <c r="G18" s="16">
        <f t="shared" si="0"/>
        <v>1008440.4981</v>
      </c>
      <c r="H18" s="27">
        <f>RA!J22</f>
        <v>5.7639066398232499</v>
      </c>
      <c r="I18" s="20">
        <f>VLOOKUP(B18,RMS!B:D,3,FALSE)</f>
        <v>1070122.6529169399</v>
      </c>
      <c r="J18" s="21">
        <f>VLOOKUP(B18,RMS!B:E,4,FALSE)</f>
        <v>1008440.49378772</v>
      </c>
      <c r="K18" s="22">
        <f t="shared" si="1"/>
        <v>-1.3627169399987906</v>
      </c>
      <c r="L18" s="22">
        <f t="shared" si="2"/>
        <v>4.3122799834236503E-3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2476858.0924999998</v>
      </c>
      <c r="F19" s="25">
        <f>VLOOKUP(C19,RA!B23:I52,8,0)</f>
        <v>210384.6219</v>
      </c>
      <c r="G19" s="16">
        <f t="shared" si="0"/>
        <v>2266473.4705999997</v>
      </c>
      <c r="H19" s="27">
        <f>RA!J23</f>
        <v>8.4940119313678402</v>
      </c>
      <c r="I19" s="20">
        <f>VLOOKUP(B19,RMS!B:D,3,FALSE)</f>
        <v>2476859.75475812</v>
      </c>
      <c r="J19" s="21">
        <f>VLOOKUP(B19,RMS!B:E,4,FALSE)</f>
        <v>2266473.4906187998</v>
      </c>
      <c r="K19" s="22">
        <f t="shared" si="1"/>
        <v>-1.6622581202536821</v>
      </c>
      <c r="L19" s="22">
        <f t="shared" si="2"/>
        <v>-2.0018800161778927E-2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259276.5295</v>
      </c>
      <c r="F20" s="25">
        <f>VLOOKUP(C20,RA!B24:I53,8,0)</f>
        <v>70279.630099999995</v>
      </c>
      <c r="G20" s="16">
        <f t="shared" si="0"/>
        <v>188996.89939999999</v>
      </c>
      <c r="H20" s="27">
        <f>RA!J24</f>
        <v>27.106051687567</v>
      </c>
      <c r="I20" s="20">
        <f>VLOOKUP(B20,RMS!B:D,3,FALSE)</f>
        <v>259276.64700872099</v>
      </c>
      <c r="J20" s="21">
        <f>VLOOKUP(B20,RMS!B:E,4,FALSE)</f>
        <v>188996.90622283501</v>
      </c>
      <c r="K20" s="22">
        <f t="shared" si="1"/>
        <v>-0.11750872098491527</v>
      </c>
      <c r="L20" s="22">
        <f t="shared" si="2"/>
        <v>-6.8228350137360394E-3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306704.3308</v>
      </c>
      <c r="F21" s="25">
        <f>VLOOKUP(C21,RA!B25:I54,8,0)</f>
        <v>23069.1816</v>
      </c>
      <c r="G21" s="16">
        <f t="shared" si="0"/>
        <v>283635.14919999999</v>
      </c>
      <c r="H21" s="27">
        <f>RA!J25</f>
        <v>7.5216354264796097</v>
      </c>
      <c r="I21" s="20">
        <f>VLOOKUP(B21,RMS!B:D,3,FALSE)</f>
        <v>306704.33936535002</v>
      </c>
      <c r="J21" s="21">
        <f>VLOOKUP(B21,RMS!B:E,4,FALSE)</f>
        <v>283635.146109008</v>
      </c>
      <c r="K21" s="22">
        <f t="shared" si="1"/>
        <v>-8.5653500282205641E-3</v>
      </c>
      <c r="L21" s="22">
        <f t="shared" si="2"/>
        <v>3.0909919878467917E-3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578871.76749999996</v>
      </c>
      <c r="F22" s="25">
        <f>VLOOKUP(C22,RA!B26:I55,8,0)</f>
        <v>119164.0279</v>
      </c>
      <c r="G22" s="16">
        <f t="shared" si="0"/>
        <v>459707.73959999997</v>
      </c>
      <c r="H22" s="27">
        <f>RA!J26</f>
        <v>20.5855656797082</v>
      </c>
      <c r="I22" s="20">
        <f>VLOOKUP(B22,RMS!B:D,3,FALSE)</f>
        <v>578871.70807357202</v>
      </c>
      <c r="J22" s="21">
        <f>VLOOKUP(B22,RMS!B:E,4,FALSE)</f>
        <v>459707.71315305401</v>
      </c>
      <c r="K22" s="22">
        <f t="shared" si="1"/>
        <v>5.9426427935250103E-2</v>
      </c>
      <c r="L22" s="22">
        <f t="shared" si="2"/>
        <v>2.644694596529007E-2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203516.37210000001</v>
      </c>
      <c r="F23" s="25">
        <f>VLOOKUP(C23,RA!B27:I56,8,0)</f>
        <v>50940.575199999999</v>
      </c>
      <c r="G23" s="16">
        <f t="shared" si="0"/>
        <v>152575.79690000002</v>
      </c>
      <c r="H23" s="27">
        <f>RA!J27</f>
        <v>25.030209940539699</v>
      </c>
      <c r="I23" s="20">
        <f>VLOOKUP(B23,RMS!B:D,3,FALSE)</f>
        <v>203516.210549474</v>
      </c>
      <c r="J23" s="21">
        <f>VLOOKUP(B23,RMS!B:E,4,FALSE)</f>
        <v>152575.78661624799</v>
      </c>
      <c r="K23" s="22">
        <f t="shared" si="1"/>
        <v>0.16155052601243369</v>
      </c>
      <c r="L23" s="22">
        <f t="shared" si="2"/>
        <v>1.0283752024406567E-2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1021991.0629</v>
      </c>
      <c r="F24" s="25">
        <f>VLOOKUP(C24,RA!B28:I57,8,0)</f>
        <v>67408.879000000001</v>
      </c>
      <c r="G24" s="16">
        <f t="shared" si="0"/>
        <v>954582.18390000006</v>
      </c>
      <c r="H24" s="27">
        <f>RA!J28</f>
        <v>6.5958384028056702</v>
      </c>
      <c r="I24" s="20">
        <f>VLOOKUP(B24,RMS!B:D,3,FALSE)</f>
        <v>1021991.63447876</v>
      </c>
      <c r="J24" s="21">
        <f>VLOOKUP(B24,RMS!B:E,4,FALSE)</f>
        <v>954582.18375752203</v>
      </c>
      <c r="K24" s="22">
        <f t="shared" si="1"/>
        <v>-0.57157875993289053</v>
      </c>
      <c r="L24" s="22">
        <f t="shared" si="2"/>
        <v>1.424780348315835E-4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704790.71169999999</v>
      </c>
      <c r="F25" s="25">
        <f>VLOOKUP(C25,RA!B29:I58,8,0)</f>
        <v>93742.041100000002</v>
      </c>
      <c r="G25" s="16">
        <f t="shared" si="0"/>
        <v>611048.67059999995</v>
      </c>
      <c r="H25" s="27">
        <f>RA!J29</f>
        <v>13.3006918995695</v>
      </c>
      <c r="I25" s="20">
        <f>VLOOKUP(B25,RMS!B:D,3,FALSE)</f>
        <v>704791.30916283198</v>
      </c>
      <c r="J25" s="21">
        <f>VLOOKUP(B25,RMS!B:E,4,FALSE)</f>
        <v>611048.69222078403</v>
      </c>
      <c r="K25" s="22">
        <f t="shared" si="1"/>
        <v>-0.59746283199638128</v>
      </c>
      <c r="L25" s="22">
        <f t="shared" si="2"/>
        <v>-2.1620784071274102E-2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1052018.2712000001</v>
      </c>
      <c r="F26" s="25">
        <f>VLOOKUP(C26,RA!B30:I59,8,0)</f>
        <v>116956.2818</v>
      </c>
      <c r="G26" s="16">
        <f t="shared" si="0"/>
        <v>935061.98940000008</v>
      </c>
      <c r="H26" s="27">
        <f>RA!J30</f>
        <v>11.117324195005899</v>
      </c>
      <c r="I26" s="20">
        <f>VLOOKUP(B26,RMS!B:D,3,FALSE)</f>
        <v>1052018.34924867</v>
      </c>
      <c r="J26" s="21">
        <f>VLOOKUP(B26,RMS!B:E,4,FALSE)</f>
        <v>935061.97932890104</v>
      </c>
      <c r="K26" s="22">
        <f t="shared" si="1"/>
        <v>-7.8048669965937734E-2</v>
      </c>
      <c r="L26" s="22">
        <f t="shared" si="2"/>
        <v>1.0071099037304521E-2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730761.71019999997</v>
      </c>
      <c r="F27" s="25">
        <f>VLOOKUP(C27,RA!B31:I60,8,0)</f>
        <v>41385.636100000003</v>
      </c>
      <c r="G27" s="16">
        <f t="shared" si="0"/>
        <v>689376.07409999997</v>
      </c>
      <c r="H27" s="27">
        <f>RA!J31</f>
        <v>5.6633558549028704</v>
      </c>
      <c r="I27" s="20">
        <f>VLOOKUP(B27,RMS!B:D,3,FALSE)</f>
        <v>730761.63875221205</v>
      </c>
      <c r="J27" s="21">
        <f>VLOOKUP(B27,RMS!B:E,4,FALSE)</f>
        <v>689376.06042477896</v>
      </c>
      <c r="K27" s="22">
        <f t="shared" si="1"/>
        <v>7.1447787922807038E-2</v>
      </c>
      <c r="L27" s="22">
        <f t="shared" si="2"/>
        <v>1.367522100917995E-2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114307.05680000001</v>
      </c>
      <c r="F28" s="25">
        <f>VLOOKUP(C28,RA!B32:I61,8,0)</f>
        <v>24586.514800000001</v>
      </c>
      <c r="G28" s="16">
        <f t="shared" si="0"/>
        <v>89720.542000000001</v>
      </c>
      <c r="H28" s="27">
        <f>RA!J32</f>
        <v>21.509183674476301</v>
      </c>
      <c r="I28" s="20">
        <f>VLOOKUP(B28,RMS!B:D,3,FALSE)</f>
        <v>114306.950067597</v>
      </c>
      <c r="J28" s="21">
        <f>VLOOKUP(B28,RMS!B:E,4,FALSE)</f>
        <v>89720.558348156497</v>
      </c>
      <c r="K28" s="22">
        <f t="shared" si="1"/>
        <v>0.10673240300093312</v>
      </c>
      <c r="L28" s="22">
        <f t="shared" si="2"/>
        <v>-1.6348156495951116E-2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219090.70989999999</v>
      </c>
      <c r="F30" s="25">
        <f>VLOOKUP(C30,RA!B34:I64,8,0)</f>
        <v>25790.3953</v>
      </c>
      <c r="G30" s="16">
        <f t="shared" si="0"/>
        <v>193300.31459999998</v>
      </c>
      <c r="H30" s="27">
        <f>RA!J34</f>
        <v>0</v>
      </c>
      <c r="I30" s="20">
        <f>VLOOKUP(B30,RMS!B:D,3,FALSE)</f>
        <v>219090.7096</v>
      </c>
      <c r="J30" s="21">
        <f>VLOOKUP(B30,RMS!B:E,4,FALSE)</f>
        <v>193300.27840000001</v>
      </c>
      <c r="K30" s="22">
        <f t="shared" si="1"/>
        <v>2.9999998514540493E-4</v>
      </c>
      <c r="L30" s="22">
        <f t="shared" si="2"/>
        <v>3.619999997317791E-2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11.7715604243428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133278.85</v>
      </c>
      <c r="F32" s="25">
        <f>VLOOKUP(C32,RA!B34:I65,8,0)</f>
        <v>3577.87</v>
      </c>
      <c r="G32" s="16">
        <f t="shared" si="0"/>
        <v>129700.98000000001</v>
      </c>
      <c r="H32" s="27">
        <f>RA!J34</f>
        <v>0</v>
      </c>
      <c r="I32" s="20">
        <f>VLOOKUP(B32,RMS!B:D,3,FALSE)</f>
        <v>133278.85</v>
      </c>
      <c r="J32" s="21">
        <f>VLOOKUP(B32,RMS!B:E,4,FALSE)</f>
        <v>129700.98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110972.24</v>
      </c>
      <c r="F33" s="25">
        <f>VLOOKUP(C33,RA!B34:I65,8,0)</f>
        <v>-5653.79</v>
      </c>
      <c r="G33" s="16">
        <f t="shared" si="0"/>
        <v>116626.03</v>
      </c>
      <c r="H33" s="27">
        <f>RA!J34</f>
        <v>0</v>
      </c>
      <c r="I33" s="20">
        <f>VLOOKUP(B33,RMS!B:D,3,FALSE)</f>
        <v>110972.24</v>
      </c>
      <c r="J33" s="21">
        <f>VLOOKUP(B33,RMS!B:E,4,FALSE)</f>
        <v>116626.03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19352.28</v>
      </c>
      <c r="F34" s="25">
        <f>VLOOKUP(C34,RA!B34:I66,8,0)</f>
        <v>-1106.24</v>
      </c>
      <c r="G34" s="16">
        <f t="shared" si="0"/>
        <v>20458.52</v>
      </c>
      <c r="H34" s="27">
        <f>RA!J35</f>
        <v>11.7715604243428</v>
      </c>
      <c r="I34" s="20">
        <f>VLOOKUP(B34,RMS!B:D,3,FALSE)</f>
        <v>19352.28</v>
      </c>
      <c r="J34" s="21">
        <f>VLOOKUP(B34,RMS!B:E,4,FALSE)</f>
        <v>20458.52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52530.17</v>
      </c>
      <c r="F35" s="25">
        <f>VLOOKUP(C35,RA!B34:I67,8,0)</f>
        <v>-8217.81</v>
      </c>
      <c r="G35" s="16">
        <f t="shared" si="0"/>
        <v>60747.979999999996</v>
      </c>
      <c r="H35" s="27">
        <f>RA!J34</f>
        <v>0</v>
      </c>
      <c r="I35" s="20">
        <f>VLOOKUP(B35,RMS!B:D,3,FALSE)</f>
        <v>52530.17</v>
      </c>
      <c r="J35" s="21">
        <f>VLOOKUP(B35,RMS!B:E,4,FALSE)</f>
        <v>60747.98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11.7715604243428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13942.734899999999</v>
      </c>
      <c r="F37" s="25">
        <f>VLOOKUP(C37,RA!B8:I68,8,0)</f>
        <v>1281.8242</v>
      </c>
      <c r="G37" s="16">
        <f t="shared" si="0"/>
        <v>12660.9107</v>
      </c>
      <c r="H37" s="27">
        <f>RA!J35</f>
        <v>11.7715604243428</v>
      </c>
      <c r="I37" s="20">
        <f>VLOOKUP(B37,RMS!B:D,3,FALSE)</f>
        <v>13942.735042734999</v>
      </c>
      <c r="J37" s="21">
        <f>VLOOKUP(B37,RMS!B:E,4,FALSE)</f>
        <v>12660.9102564103</v>
      </c>
      <c r="K37" s="22">
        <f t="shared" si="1"/>
        <v>-1.4273499982664362E-4</v>
      </c>
      <c r="L37" s="22">
        <f t="shared" si="2"/>
        <v>4.435897008079337E-4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246087.51449999999</v>
      </c>
      <c r="F38" s="25">
        <f>VLOOKUP(C38,RA!B8:I69,8,0)</f>
        <v>16549.617099999999</v>
      </c>
      <c r="G38" s="16">
        <f t="shared" si="0"/>
        <v>229537.89739999999</v>
      </c>
      <c r="H38" s="27">
        <f>RA!J36</f>
        <v>0</v>
      </c>
      <c r="I38" s="20">
        <f>VLOOKUP(B38,RMS!B:D,3,FALSE)</f>
        <v>246087.51110598299</v>
      </c>
      <c r="J38" s="21">
        <f>VLOOKUP(B38,RMS!B:E,4,FALSE)</f>
        <v>229537.899739316</v>
      </c>
      <c r="K38" s="22">
        <f t="shared" si="1"/>
        <v>3.3940169960260391E-3</v>
      </c>
      <c r="L38" s="22">
        <f t="shared" si="2"/>
        <v>-2.3393160081468523E-3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58176.1</v>
      </c>
      <c r="F39" s="25">
        <f>VLOOKUP(C39,RA!B9:I70,8,0)</f>
        <v>-8976.35</v>
      </c>
      <c r="G39" s="16">
        <f t="shared" si="0"/>
        <v>67152.45</v>
      </c>
      <c r="H39" s="27">
        <f>RA!J37</f>
        <v>2.6844994535892202</v>
      </c>
      <c r="I39" s="20">
        <f>VLOOKUP(B39,RMS!B:D,3,FALSE)</f>
        <v>58176.1</v>
      </c>
      <c r="J39" s="21">
        <f>VLOOKUP(B39,RMS!B:E,4,FALSE)</f>
        <v>67152.45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34463.26</v>
      </c>
      <c r="F40" s="25">
        <f>VLOOKUP(C40,RA!B10:I71,8,0)</f>
        <v>4629.2</v>
      </c>
      <c r="G40" s="16">
        <f t="shared" si="0"/>
        <v>29834.06</v>
      </c>
      <c r="H40" s="27">
        <f>RA!J38</f>
        <v>-5.09477865815811</v>
      </c>
      <c r="I40" s="20">
        <f>VLOOKUP(B40,RMS!B:D,3,FALSE)</f>
        <v>34463.26</v>
      </c>
      <c r="J40" s="21">
        <f>VLOOKUP(B40,RMS!B:E,4,FALSE)</f>
        <v>29834.06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-5.7163290320313704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10493.498900000001</v>
      </c>
      <c r="F42" s="25">
        <f>VLOOKUP(C42,RA!B8:I72,8,0)</f>
        <v>1147.8126999999999</v>
      </c>
      <c r="G42" s="16">
        <f t="shared" si="0"/>
        <v>9345.6862000000001</v>
      </c>
      <c r="H42" s="27">
        <f>RA!J39</f>
        <v>-5.7163290320313704</v>
      </c>
      <c r="I42" s="20">
        <f>VLOOKUP(B42,RMS!B:D,3,FALSE)</f>
        <v>10493.4989788972</v>
      </c>
      <c r="J42" s="21">
        <f>VLOOKUP(B42,RMS!B:E,4,FALSE)</f>
        <v>9345.6862567127991</v>
      </c>
      <c r="K42" s="22">
        <f t="shared" si="1"/>
        <v>-7.8897199273342267E-5</v>
      </c>
      <c r="L42" s="22">
        <f t="shared" si="2"/>
        <v>-5.671279905072879E-5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15449276.3091</v>
      </c>
      <c r="E7" s="65"/>
      <c r="F7" s="65"/>
      <c r="G7" s="53">
        <v>13776151.6064</v>
      </c>
      <c r="H7" s="54">
        <v>12.1450805021826</v>
      </c>
      <c r="I7" s="53">
        <v>1586829.1285000001</v>
      </c>
      <c r="J7" s="54">
        <v>10.2712198083047</v>
      </c>
      <c r="K7" s="53">
        <v>1588176.3086999999</v>
      </c>
      <c r="L7" s="54">
        <v>11.5284467975961</v>
      </c>
      <c r="M7" s="54">
        <v>-8.4825607372499999E-4</v>
      </c>
      <c r="N7" s="53">
        <v>453231868.01370001</v>
      </c>
      <c r="O7" s="53">
        <v>6465604597.0917997</v>
      </c>
      <c r="P7" s="53">
        <v>868428</v>
      </c>
      <c r="Q7" s="53">
        <v>760038</v>
      </c>
      <c r="R7" s="54">
        <v>14.2611290488107</v>
      </c>
      <c r="S7" s="53">
        <v>17.789933430405299</v>
      </c>
      <c r="T7" s="53">
        <v>18.963980620574201</v>
      </c>
      <c r="U7" s="55">
        <v>-6.5995029984898697</v>
      </c>
    </row>
    <row r="8" spans="1:23" ht="12" thickBot="1">
      <c r="A8" s="74">
        <v>42663</v>
      </c>
      <c r="B8" s="72" t="s">
        <v>6</v>
      </c>
      <c r="C8" s="73"/>
      <c r="D8" s="56">
        <v>499622.52309999999</v>
      </c>
      <c r="E8" s="59"/>
      <c r="F8" s="59"/>
      <c r="G8" s="56">
        <v>508969.80609999999</v>
      </c>
      <c r="H8" s="57">
        <v>-1.8365103171097401</v>
      </c>
      <c r="I8" s="56">
        <v>133015.47690000001</v>
      </c>
      <c r="J8" s="57">
        <v>26.6231946619782</v>
      </c>
      <c r="K8" s="56">
        <v>126889.8649</v>
      </c>
      <c r="L8" s="57">
        <v>24.930725433852</v>
      </c>
      <c r="M8" s="57">
        <v>4.8275029726191999E-2</v>
      </c>
      <c r="N8" s="56">
        <v>14908592.8894</v>
      </c>
      <c r="O8" s="56">
        <v>238556516.98289999</v>
      </c>
      <c r="P8" s="56">
        <v>19366</v>
      </c>
      <c r="Q8" s="56">
        <v>17150</v>
      </c>
      <c r="R8" s="57">
        <v>12.921282798833801</v>
      </c>
      <c r="S8" s="56">
        <v>25.7989529639575</v>
      </c>
      <c r="T8" s="56">
        <v>26.881933160349899</v>
      </c>
      <c r="U8" s="58">
        <v>-4.1977680175834298</v>
      </c>
    </row>
    <row r="9" spans="1:23" ht="12" thickBot="1">
      <c r="A9" s="75"/>
      <c r="B9" s="72" t="s">
        <v>7</v>
      </c>
      <c r="C9" s="73"/>
      <c r="D9" s="56">
        <v>59781.033199999998</v>
      </c>
      <c r="E9" s="59"/>
      <c r="F9" s="59"/>
      <c r="G9" s="56">
        <v>62429.896800000002</v>
      </c>
      <c r="H9" s="57">
        <v>-4.2429408597068097</v>
      </c>
      <c r="I9" s="56">
        <v>13905.1698</v>
      </c>
      <c r="J9" s="57">
        <v>23.2601697489564</v>
      </c>
      <c r="K9" s="56">
        <v>13675.9949</v>
      </c>
      <c r="L9" s="57">
        <v>21.9061629139198</v>
      </c>
      <c r="M9" s="57">
        <v>1.6757457258191999E-2</v>
      </c>
      <c r="N9" s="56">
        <v>2095622.2216</v>
      </c>
      <c r="O9" s="56">
        <v>34067590.435199998</v>
      </c>
      <c r="P9" s="56">
        <v>3604</v>
      </c>
      <c r="Q9" s="56">
        <v>3240</v>
      </c>
      <c r="R9" s="57">
        <v>11.2345679012346</v>
      </c>
      <c r="S9" s="56">
        <v>16.587412097669301</v>
      </c>
      <c r="T9" s="56">
        <v>17.228317345678999</v>
      </c>
      <c r="U9" s="58">
        <v>-3.86380493977002</v>
      </c>
    </row>
    <row r="10" spans="1:23" ht="12" thickBot="1">
      <c r="A10" s="75"/>
      <c r="B10" s="72" t="s">
        <v>8</v>
      </c>
      <c r="C10" s="73"/>
      <c r="D10" s="56">
        <v>81791.9476</v>
      </c>
      <c r="E10" s="59"/>
      <c r="F10" s="59"/>
      <c r="G10" s="56">
        <v>97104.798200000005</v>
      </c>
      <c r="H10" s="57">
        <v>-15.7694067480179</v>
      </c>
      <c r="I10" s="56">
        <v>26684.670900000001</v>
      </c>
      <c r="J10" s="57">
        <v>32.625058679981898</v>
      </c>
      <c r="K10" s="56">
        <v>25488.648399999998</v>
      </c>
      <c r="L10" s="57">
        <v>26.248598290171799</v>
      </c>
      <c r="M10" s="57">
        <v>4.6923731742479997E-2</v>
      </c>
      <c r="N10" s="56">
        <v>3016018.8859999999</v>
      </c>
      <c r="O10" s="56">
        <v>54776435.736699998</v>
      </c>
      <c r="P10" s="56">
        <v>87839</v>
      </c>
      <c r="Q10" s="56">
        <v>79683</v>
      </c>
      <c r="R10" s="57">
        <v>10.235558400160601</v>
      </c>
      <c r="S10" s="56">
        <v>0.93115754505401904</v>
      </c>
      <c r="T10" s="56">
        <v>0.90908324862266698</v>
      </c>
      <c r="U10" s="58">
        <v>2.37062960490442</v>
      </c>
    </row>
    <row r="11" spans="1:23" ht="12" thickBot="1">
      <c r="A11" s="75"/>
      <c r="B11" s="72" t="s">
        <v>9</v>
      </c>
      <c r="C11" s="73"/>
      <c r="D11" s="56">
        <v>39955.517200000002</v>
      </c>
      <c r="E11" s="59"/>
      <c r="F11" s="59"/>
      <c r="G11" s="56">
        <v>36850.9424</v>
      </c>
      <c r="H11" s="57">
        <v>8.4246822409621593</v>
      </c>
      <c r="I11" s="56">
        <v>9200.8040999999994</v>
      </c>
      <c r="J11" s="57">
        <v>23.0276185737874</v>
      </c>
      <c r="K11" s="56">
        <v>8033.4273999999996</v>
      </c>
      <c r="L11" s="57">
        <v>21.799788219256001</v>
      </c>
      <c r="M11" s="57">
        <v>0.14531490008859699</v>
      </c>
      <c r="N11" s="56">
        <v>1043764.8039000001</v>
      </c>
      <c r="O11" s="56">
        <v>19330376.1745</v>
      </c>
      <c r="P11" s="56">
        <v>1874</v>
      </c>
      <c r="Q11" s="56">
        <v>1720</v>
      </c>
      <c r="R11" s="57">
        <v>8.9534883720930196</v>
      </c>
      <c r="S11" s="56">
        <v>21.320980362860201</v>
      </c>
      <c r="T11" s="56">
        <v>21.300713081395401</v>
      </c>
      <c r="U11" s="58">
        <v>9.5057924729125998E-2</v>
      </c>
    </row>
    <row r="12" spans="1:23" ht="12" thickBot="1">
      <c r="A12" s="75"/>
      <c r="B12" s="72" t="s">
        <v>10</v>
      </c>
      <c r="C12" s="73"/>
      <c r="D12" s="56">
        <v>181850.73019999999</v>
      </c>
      <c r="E12" s="59"/>
      <c r="F12" s="59"/>
      <c r="G12" s="56">
        <v>129271.0373</v>
      </c>
      <c r="H12" s="57">
        <v>40.6739931837771</v>
      </c>
      <c r="I12" s="56">
        <v>20259.722399999999</v>
      </c>
      <c r="J12" s="57">
        <v>11.1408529279582</v>
      </c>
      <c r="K12" s="56">
        <v>26394.3685</v>
      </c>
      <c r="L12" s="57">
        <v>20.4178515553692</v>
      </c>
      <c r="M12" s="57">
        <v>-0.23242253740603799</v>
      </c>
      <c r="N12" s="56">
        <v>4690707.4857999999</v>
      </c>
      <c r="O12" s="56">
        <v>69407608.834399998</v>
      </c>
      <c r="P12" s="56">
        <v>1449</v>
      </c>
      <c r="Q12" s="56">
        <v>933</v>
      </c>
      <c r="R12" s="57">
        <v>55.305466237942099</v>
      </c>
      <c r="S12" s="56">
        <v>125.50084899930999</v>
      </c>
      <c r="T12" s="56">
        <v>141.03998231511301</v>
      </c>
      <c r="U12" s="58">
        <v>-12.3816957731402</v>
      </c>
    </row>
    <row r="13" spans="1:23" ht="12" thickBot="1">
      <c r="A13" s="75"/>
      <c r="B13" s="72" t="s">
        <v>11</v>
      </c>
      <c r="C13" s="73"/>
      <c r="D13" s="56">
        <v>227388.05710000001</v>
      </c>
      <c r="E13" s="59"/>
      <c r="F13" s="59"/>
      <c r="G13" s="56">
        <v>209398.1899</v>
      </c>
      <c r="H13" s="57">
        <v>8.5912238346431007</v>
      </c>
      <c r="I13" s="56">
        <v>68644.256899999993</v>
      </c>
      <c r="J13" s="57">
        <v>30.1881540198093</v>
      </c>
      <c r="K13" s="56">
        <v>51173.4182</v>
      </c>
      <c r="L13" s="57">
        <v>24.438328824350599</v>
      </c>
      <c r="M13" s="57">
        <v>0.34140456734234698</v>
      </c>
      <c r="N13" s="56">
        <v>6248028.4156999998</v>
      </c>
      <c r="O13" s="56">
        <v>100086294.5069</v>
      </c>
      <c r="P13" s="56">
        <v>8544</v>
      </c>
      <c r="Q13" s="56">
        <v>7422</v>
      </c>
      <c r="R13" s="57">
        <v>15.1172190784155</v>
      </c>
      <c r="S13" s="56">
        <v>26.6137707279963</v>
      </c>
      <c r="T13" s="56">
        <v>25.435717973591998</v>
      </c>
      <c r="U13" s="58">
        <v>4.4264781809553302</v>
      </c>
    </row>
    <row r="14" spans="1:23" ht="12" thickBot="1">
      <c r="A14" s="75"/>
      <c r="B14" s="72" t="s">
        <v>12</v>
      </c>
      <c r="C14" s="73"/>
      <c r="D14" s="56">
        <v>108990.40850000001</v>
      </c>
      <c r="E14" s="59"/>
      <c r="F14" s="59"/>
      <c r="G14" s="56">
        <v>94745.410300000003</v>
      </c>
      <c r="H14" s="57">
        <v>15.035027190124501</v>
      </c>
      <c r="I14" s="56">
        <v>22319.861000000001</v>
      </c>
      <c r="J14" s="57">
        <v>20.478738732317002</v>
      </c>
      <c r="K14" s="56">
        <v>19182.751499999998</v>
      </c>
      <c r="L14" s="57">
        <v>20.2466287699426</v>
      </c>
      <c r="M14" s="57">
        <v>0.16353803571922401</v>
      </c>
      <c r="N14" s="56">
        <v>2584736.5910999998</v>
      </c>
      <c r="O14" s="56">
        <v>41633083.299199998</v>
      </c>
      <c r="P14" s="56">
        <v>1959</v>
      </c>
      <c r="Q14" s="56">
        <v>2419</v>
      </c>
      <c r="R14" s="57">
        <v>-19.016122364613501</v>
      </c>
      <c r="S14" s="56">
        <v>55.635736855538497</v>
      </c>
      <c r="T14" s="56">
        <v>49.3277954526664</v>
      </c>
      <c r="U14" s="58">
        <v>11.3379309044672</v>
      </c>
    </row>
    <row r="15" spans="1:23" ht="12" thickBot="1">
      <c r="A15" s="75"/>
      <c r="B15" s="72" t="s">
        <v>13</v>
      </c>
      <c r="C15" s="73"/>
      <c r="D15" s="56">
        <v>72842.282099999997</v>
      </c>
      <c r="E15" s="59"/>
      <c r="F15" s="59"/>
      <c r="G15" s="56">
        <v>52234.577700000002</v>
      </c>
      <c r="H15" s="57">
        <v>39.452227446647797</v>
      </c>
      <c r="I15" s="56">
        <v>15398.0658</v>
      </c>
      <c r="J15" s="57">
        <v>21.138911846365701</v>
      </c>
      <c r="K15" s="56">
        <v>10736.6893</v>
      </c>
      <c r="L15" s="57">
        <v>20.554754671635799</v>
      </c>
      <c r="M15" s="57">
        <v>0.434153990094507</v>
      </c>
      <c r="N15" s="56">
        <v>2515787.5016999999</v>
      </c>
      <c r="O15" s="56">
        <v>36956797.006399997</v>
      </c>
      <c r="P15" s="56">
        <v>2538</v>
      </c>
      <c r="Q15" s="56">
        <v>2432</v>
      </c>
      <c r="R15" s="57">
        <v>4.3585526315789398</v>
      </c>
      <c r="S15" s="56">
        <v>28.7006627659574</v>
      </c>
      <c r="T15" s="56">
        <v>33.0277212582237</v>
      </c>
      <c r="U15" s="58">
        <v>-15.076510697859799</v>
      </c>
    </row>
    <row r="16" spans="1:23" ht="12" thickBot="1">
      <c r="A16" s="75"/>
      <c r="B16" s="72" t="s">
        <v>14</v>
      </c>
      <c r="C16" s="73"/>
      <c r="D16" s="56">
        <v>693733.72820000001</v>
      </c>
      <c r="E16" s="59"/>
      <c r="F16" s="59"/>
      <c r="G16" s="56">
        <v>682685.59180000005</v>
      </c>
      <c r="H16" s="57">
        <v>1.6183344914120701</v>
      </c>
      <c r="I16" s="56">
        <v>-4157.2215999999999</v>
      </c>
      <c r="J16" s="57">
        <v>-0.59925320494169398</v>
      </c>
      <c r="K16" s="56">
        <v>18904.302299999999</v>
      </c>
      <c r="L16" s="57">
        <v>2.7691081410047098</v>
      </c>
      <c r="M16" s="57">
        <v>-1.21990875590262</v>
      </c>
      <c r="N16" s="56">
        <v>21958846.1536</v>
      </c>
      <c r="O16" s="56">
        <v>338984923.21469998</v>
      </c>
      <c r="P16" s="56">
        <v>35267</v>
      </c>
      <c r="Q16" s="56">
        <v>29957</v>
      </c>
      <c r="R16" s="57">
        <v>17.7254064158627</v>
      </c>
      <c r="S16" s="56">
        <v>19.670902775966201</v>
      </c>
      <c r="T16" s="56">
        <v>19.326395627065502</v>
      </c>
      <c r="U16" s="58">
        <v>1.7513540320155501</v>
      </c>
    </row>
    <row r="17" spans="1:21" ht="12" thickBot="1">
      <c r="A17" s="75"/>
      <c r="B17" s="72" t="s">
        <v>15</v>
      </c>
      <c r="C17" s="73"/>
      <c r="D17" s="56">
        <v>923156.6544</v>
      </c>
      <c r="E17" s="59"/>
      <c r="F17" s="59"/>
      <c r="G17" s="56">
        <v>420483.1532</v>
      </c>
      <c r="H17" s="57">
        <v>119.546644704908</v>
      </c>
      <c r="I17" s="56">
        <v>53980.623800000001</v>
      </c>
      <c r="J17" s="57">
        <v>5.8473958393426102</v>
      </c>
      <c r="K17" s="56">
        <v>44535.912600000003</v>
      </c>
      <c r="L17" s="57">
        <v>10.591604505690301</v>
      </c>
      <c r="M17" s="57">
        <v>0.212069555749936</v>
      </c>
      <c r="N17" s="56">
        <v>15040303.9472</v>
      </c>
      <c r="O17" s="56">
        <v>343187187.56849998</v>
      </c>
      <c r="P17" s="56">
        <v>9185</v>
      </c>
      <c r="Q17" s="56">
        <v>8913</v>
      </c>
      <c r="R17" s="57">
        <v>3.0517222035229401</v>
      </c>
      <c r="S17" s="56">
        <v>100.50698469243299</v>
      </c>
      <c r="T17" s="56">
        <v>49.9946039941658</v>
      </c>
      <c r="U17" s="58">
        <v>50.2575824484667</v>
      </c>
    </row>
    <row r="18" spans="1:21" ht="12" customHeight="1" thickBot="1">
      <c r="A18" s="75"/>
      <c r="B18" s="72" t="s">
        <v>16</v>
      </c>
      <c r="C18" s="73"/>
      <c r="D18" s="56">
        <v>1299006.7737</v>
      </c>
      <c r="E18" s="59"/>
      <c r="F18" s="59"/>
      <c r="G18" s="56">
        <v>1180802.6629999999</v>
      </c>
      <c r="H18" s="57">
        <v>10.0104881538534</v>
      </c>
      <c r="I18" s="56">
        <v>175039.6649</v>
      </c>
      <c r="J18" s="57">
        <v>13.4748846922044</v>
      </c>
      <c r="K18" s="56">
        <v>184169.98809999999</v>
      </c>
      <c r="L18" s="57">
        <v>15.597016662554701</v>
      </c>
      <c r="M18" s="57">
        <v>-4.9575521474446001E-2</v>
      </c>
      <c r="N18" s="56">
        <v>38637003.899300002</v>
      </c>
      <c r="O18" s="56">
        <v>638717414.30270004</v>
      </c>
      <c r="P18" s="56">
        <v>60300</v>
      </c>
      <c r="Q18" s="56">
        <v>52895</v>
      </c>
      <c r="R18" s="57">
        <v>13.999432838642599</v>
      </c>
      <c r="S18" s="56">
        <v>21.542400890547299</v>
      </c>
      <c r="T18" s="56">
        <v>21.6227891728897</v>
      </c>
      <c r="U18" s="58">
        <v>-0.373163059915465</v>
      </c>
    </row>
    <row r="19" spans="1:21" ht="12" customHeight="1" thickBot="1">
      <c r="A19" s="75"/>
      <c r="B19" s="72" t="s">
        <v>17</v>
      </c>
      <c r="C19" s="73"/>
      <c r="D19" s="56">
        <v>467321.6434</v>
      </c>
      <c r="E19" s="59"/>
      <c r="F19" s="59"/>
      <c r="G19" s="56">
        <v>436343.92930000002</v>
      </c>
      <c r="H19" s="57">
        <v>7.0993801036021198</v>
      </c>
      <c r="I19" s="56">
        <v>46539.909099999997</v>
      </c>
      <c r="J19" s="57">
        <v>9.9588601891833601</v>
      </c>
      <c r="K19" s="56">
        <v>45418.028599999998</v>
      </c>
      <c r="L19" s="57">
        <v>10.4087683018442</v>
      </c>
      <c r="M19" s="57">
        <v>2.4701215235044999E-2</v>
      </c>
      <c r="N19" s="56">
        <v>13297266.374299999</v>
      </c>
      <c r="O19" s="56">
        <v>191291954.79100001</v>
      </c>
      <c r="P19" s="56">
        <v>10604</v>
      </c>
      <c r="Q19" s="56">
        <v>9867</v>
      </c>
      <c r="R19" s="57">
        <v>7.46934225195095</v>
      </c>
      <c r="S19" s="56">
        <v>44.070317182195403</v>
      </c>
      <c r="T19" s="56">
        <v>53.315333353602902</v>
      </c>
      <c r="U19" s="58">
        <v>-20.9778752741597</v>
      </c>
    </row>
    <row r="20" spans="1:21" ht="12" thickBot="1">
      <c r="A20" s="75"/>
      <c r="B20" s="72" t="s">
        <v>18</v>
      </c>
      <c r="C20" s="73"/>
      <c r="D20" s="56">
        <v>1070505.2848</v>
      </c>
      <c r="E20" s="59"/>
      <c r="F20" s="59"/>
      <c r="G20" s="56">
        <v>960456.66799999995</v>
      </c>
      <c r="H20" s="57">
        <v>11.457947085646101</v>
      </c>
      <c r="I20" s="56">
        <v>58005.534399999997</v>
      </c>
      <c r="J20" s="57">
        <v>5.4185192005695697</v>
      </c>
      <c r="K20" s="56">
        <v>82875.333100000003</v>
      </c>
      <c r="L20" s="57">
        <v>8.6287425410429908</v>
      </c>
      <c r="M20" s="57">
        <v>-0.300086862637298</v>
      </c>
      <c r="N20" s="56">
        <v>26970345.204700001</v>
      </c>
      <c r="O20" s="56">
        <v>376375019.28299999</v>
      </c>
      <c r="P20" s="56">
        <v>41234</v>
      </c>
      <c r="Q20" s="56">
        <v>35786</v>
      </c>
      <c r="R20" s="57">
        <v>15.2238305482591</v>
      </c>
      <c r="S20" s="56">
        <v>25.961713265751602</v>
      </c>
      <c r="T20" s="56">
        <v>23.382814715251801</v>
      </c>
      <c r="U20" s="58">
        <v>9.9334682734588498</v>
      </c>
    </row>
    <row r="21" spans="1:21" ht="12" customHeight="1" thickBot="1">
      <c r="A21" s="75"/>
      <c r="B21" s="72" t="s">
        <v>19</v>
      </c>
      <c r="C21" s="73"/>
      <c r="D21" s="56">
        <v>305725.17200000002</v>
      </c>
      <c r="E21" s="59"/>
      <c r="F21" s="59"/>
      <c r="G21" s="56">
        <v>310337.45409999997</v>
      </c>
      <c r="H21" s="57">
        <v>-1.4862150987788401</v>
      </c>
      <c r="I21" s="56">
        <v>39371.879200000003</v>
      </c>
      <c r="J21" s="57">
        <v>12.878193490721101</v>
      </c>
      <c r="K21" s="56">
        <v>38836.9807</v>
      </c>
      <c r="L21" s="57">
        <v>12.514435556168999</v>
      </c>
      <c r="M21" s="57">
        <v>1.3772916698439001E-2</v>
      </c>
      <c r="N21" s="56">
        <v>7866052.6113999998</v>
      </c>
      <c r="O21" s="56">
        <v>120767741.91599999</v>
      </c>
      <c r="P21" s="56">
        <v>26908</v>
      </c>
      <c r="Q21" s="56">
        <v>23568</v>
      </c>
      <c r="R21" s="57">
        <v>14.171758316361201</v>
      </c>
      <c r="S21" s="56">
        <v>11.3618690352312</v>
      </c>
      <c r="T21" s="56">
        <v>11.662022810590599</v>
      </c>
      <c r="U21" s="58">
        <v>-2.6417640832573399</v>
      </c>
    </row>
    <row r="22" spans="1:21" ht="12" customHeight="1" thickBot="1">
      <c r="A22" s="75"/>
      <c r="B22" s="72" t="s">
        <v>20</v>
      </c>
      <c r="C22" s="73"/>
      <c r="D22" s="56">
        <v>1070121.2901999999</v>
      </c>
      <c r="E22" s="59"/>
      <c r="F22" s="59"/>
      <c r="G22" s="56">
        <v>1021603.1135</v>
      </c>
      <c r="H22" s="57">
        <v>4.7492197369854603</v>
      </c>
      <c r="I22" s="56">
        <v>61680.792099999999</v>
      </c>
      <c r="J22" s="57">
        <v>5.7639066398232499</v>
      </c>
      <c r="K22" s="56">
        <v>118140.0434</v>
      </c>
      <c r="L22" s="57">
        <v>11.564182003640701</v>
      </c>
      <c r="M22" s="57">
        <v>-0.47790105433463897</v>
      </c>
      <c r="N22" s="56">
        <v>27326445.5713</v>
      </c>
      <c r="O22" s="56">
        <v>430261623.1469</v>
      </c>
      <c r="P22" s="56">
        <v>65066</v>
      </c>
      <c r="Q22" s="56">
        <v>55080</v>
      </c>
      <c r="R22" s="57">
        <v>18.129992737835899</v>
      </c>
      <c r="S22" s="56">
        <v>16.4467047336551</v>
      </c>
      <c r="T22" s="56">
        <v>16.796018781771998</v>
      </c>
      <c r="U22" s="58">
        <v>-2.1239151171851698</v>
      </c>
    </row>
    <row r="23" spans="1:21" ht="12" thickBot="1">
      <c r="A23" s="75"/>
      <c r="B23" s="72" t="s">
        <v>21</v>
      </c>
      <c r="C23" s="73"/>
      <c r="D23" s="56">
        <v>2476858.0924999998</v>
      </c>
      <c r="E23" s="59"/>
      <c r="F23" s="59"/>
      <c r="G23" s="56">
        <v>2357315.4163000002</v>
      </c>
      <c r="H23" s="57">
        <v>5.0711362329116003</v>
      </c>
      <c r="I23" s="56">
        <v>210384.6219</v>
      </c>
      <c r="J23" s="57">
        <v>8.4940119313678402</v>
      </c>
      <c r="K23" s="56">
        <v>289325.75319999998</v>
      </c>
      <c r="L23" s="57">
        <v>12.273527386255401</v>
      </c>
      <c r="M23" s="57">
        <v>-0.27284515957150501</v>
      </c>
      <c r="N23" s="56">
        <v>72271893.317499995</v>
      </c>
      <c r="O23" s="56">
        <v>947444745.49940002</v>
      </c>
      <c r="P23" s="56">
        <v>71744</v>
      </c>
      <c r="Q23" s="56">
        <v>62951</v>
      </c>
      <c r="R23" s="57">
        <v>13.9680068624803</v>
      </c>
      <c r="S23" s="56">
        <v>34.523557266112803</v>
      </c>
      <c r="T23" s="56">
        <v>38.727043419485</v>
      </c>
      <c r="U23" s="58">
        <v>-12.175704030065701</v>
      </c>
    </row>
    <row r="24" spans="1:21" ht="12" thickBot="1">
      <c r="A24" s="75"/>
      <c r="B24" s="72" t="s">
        <v>22</v>
      </c>
      <c r="C24" s="73"/>
      <c r="D24" s="56">
        <v>259276.5295</v>
      </c>
      <c r="E24" s="59"/>
      <c r="F24" s="59"/>
      <c r="G24" s="56">
        <v>196211.07399999999</v>
      </c>
      <c r="H24" s="57">
        <v>32.141639212473798</v>
      </c>
      <c r="I24" s="56">
        <v>70279.630099999995</v>
      </c>
      <c r="J24" s="57">
        <v>27.106051687567</v>
      </c>
      <c r="K24" s="56">
        <v>36124.828200000004</v>
      </c>
      <c r="L24" s="57">
        <v>18.411207616140999</v>
      </c>
      <c r="M24" s="57">
        <v>0.94546614065281498</v>
      </c>
      <c r="N24" s="56">
        <v>6648374.4965000004</v>
      </c>
      <c r="O24" s="56">
        <v>92023691.581599995</v>
      </c>
      <c r="P24" s="56">
        <v>25280</v>
      </c>
      <c r="Q24" s="56">
        <v>22784</v>
      </c>
      <c r="R24" s="57">
        <v>10.955056179775299</v>
      </c>
      <c r="S24" s="56">
        <v>10.2561918314873</v>
      </c>
      <c r="T24" s="56">
        <v>10.817043477879199</v>
      </c>
      <c r="U24" s="58">
        <v>-5.4684200101446097</v>
      </c>
    </row>
    <row r="25" spans="1:21" ht="12" thickBot="1">
      <c r="A25" s="75"/>
      <c r="B25" s="72" t="s">
        <v>23</v>
      </c>
      <c r="C25" s="73"/>
      <c r="D25" s="56">
        <v>306704.3308</v>
      </c>
      <c r="E25" s="59"/>
      <c r="F25" s="59"/>
      <c r="G25" s="56">
        <v>244699.1139</v>
      </c>
      <c r="H25" s="57">
        <v>25.339371243223798</v>
      </c>
      <c r="I25" s="56">
        <v>23069.1816</v>
      </c>
      <c r="J25" s="57">
        <v>7.5216354264796097</v>
      </c>
      <c r="K25" s="56">
        <v>21159.3802</v>
      </c>
      <c r="L25" s="57">
        <v>8.64710127583343</v>
      </c>
      <c r="M25" s="57">
        <v>9.0257908405087003E-2</v>
      </c>
      <c r="N25" s="56">
        <v>7719134.1245999997</v>
      </c>
      <c r="O25" s="56">
        <v>107579051.1476</v>
      </c>
      <c r="P25" s="56">
        <v>18508</v>
      </c>
      <c r="Q25" s="56">
        <v>17148</v>
      </c>
      <c r="R25" s="57">
        <v>7.9309540471191902</v>
      </c>
      <c r="S25" s="56">
        <v>16.571446444780602</v>
      </c>
      <c r="T25" s="56">
        <v>16.240190173781201</v>
      </c>
      <c r="U25" s="58">
        <v>1.9989581000261201</v>
      </c>
    </row>
    <row r="26" spans="1:21" ht="12" thickBot="1">
      <c r="A26" s="75"/>
      <c r="B26" s="72" t="s">
        <v>24</v>
      </c>
      <c r="C26" s="73"/>
      <c r="D26" s="56">
        <v>578871.76749999996</v>
      </c>
      <c r="E26" s="59"/>
      <c r="F26" s="59"/>
      <c r="G26" s="56">
        <v>501410.2463</v>
      </c>
      <c r="H26" s="57">
        <v>15.448731207948599</v>
      </c>
      <c r="I26" s="56">
        <v>119164.0279</v>
      </c>
      <c r="J26" s="57">
        <v>20.5855656797082</v>
      </c>
      <c r="K26" s="56">
        <v>91346.830499999996</v>
      </c>
      <c r="L26" s="57">
        <v>18.2179824154104</v>
      </c>
      <c r="M26" s="57">
        <v>0.304522852601876</v>
      </c>
      <c r="N26" s="56">
        <v>12681324.646199999</v>
      </c>
      <c r="O26" s="56">
        <v>204800378.8276</v>
      </c>
      <c r="P26" s="56">
        <v>43536</v>
      </c>
      <c r="Q26" s="56">
        <v>33338</v>
      </c>
      <c r="R26" s="57">
        <v>30.589717439558498</v>
      </c>
      <c r="S26" s="56">
        <v>13.296393042539499</v>
      </c>
      <c r="T26" s="56">
        <v>13.9758093766873</v>
      </c>
      <c r="U26" s="58">
        <v>-5.1097792609926698</v>
      </c>
    </row>
    <row r="27" spans="1:21" ht="12" thickBot="1">
      <c r="A27" s="75"/>
      <c r="B27" s="72" t="s">
        <v>25</v>
      </c>
      <c r="C27" s="73"/>
      <c r="D27" s="56">
        <v>203516.37210000001</v>
      </c>
      <c r="E27" s="59"/>
      <c r="F27" s="59"/>
      <c r="G27" s="56">
        <v>178156.807</v>
      </c>
      <c r="H27" s="57">
        <v>14.234407052434401</v>
      </c>
      <c r="I27" s="56">
        <v>50940.575199999999</v>
      </c>
      <c r="J27" s="57">
        <v>25.030209940539699</v>
      </c>
      <c r="K27" s="56">
        <v>48142.660300000003</v>
      </c>
      <c r="L27" s="57">
        <v>27.022633100962601</v>
      </c>
      <c r="M27" s="57">
        <v>5.8117164331277997E-2</v>
      </c>
      <c r="N27" s="56">
        <v>4969193.6501000002</v>
      </c>
      <c r="O27" s="56">
        <v>74876515.235200003</v>
      </c>
      <c r="P27" s="56">
        <v>26985</v>
      </c>
      <c r="Q27" s="56">
        <v>24999</v>
      </c>
      <c r="R27" s="57">
        <v>7.94431777271092</v>
      </c>
      <c r="S27" s="56">
        <v>7.5418333185102799</v>
      </c>
      <c r="T27" s="56">
        <v>7.6393578103124096</v>
      </c>
      <c r="U27" s="58">
        <v>-1.29311385817518</v>
      </c>
    </row>
    <row r="28" spans="1:21" ht="12" thickBot="1">
      <c r="A28" s="75"/>
      <c r="B28" s="72" t="s">
        <v>26</v>
      </c>
      <c r="C28" s="73"/>
      <c r="D28" s="56">
        <v>1021991.0629</v>
      </c>
      <c r="E28" s="59"/>
      <c r="F28" s="59"/>
      <c r="G28" s="56">
        <v>868529.978</v>
      </c>
      <c r="H28" s="57">
        <v>17.669060226727101</v>
      </c>
      <c r="I28" s="56">
        <v>67408.879000000001</v>
      </c>
      <c r="J28" s="57">
        <v>6.5958384028056702</v>
      </c>
      <c r="K28" s="56">
        <v>42047.041799999999</v>
      </c>
      <c r="L28" s="57">
        <v>4.8411733463505202</v>
      </c>
      <c r="M28" s="57">
        <v>0.60317768181256504</v>
      </c>
      <c r="N28" s="56">
        <v>23421661.008200001</v>
      </c>
      <c r="O28" s="56">
        <v>313191323.88880002</v>
      </c>
      <c r="P28" s="56">
        <v>44933</v>
      </c>
      <c r="Q28" s="56">
        <v>41641</v>
      </c>
      <c r="R28" s="57">
        <v>7.9056698926538704</v>
      </c>
      <c r="S28" s="56">
        <v>22.7447769545768</v>
      </c>
      <c r="T28" s="56">
        <v>22.513961521096999</v>
      </c>
      <c r="U28" s="58">
        <v>1.0148063176912101</v>
      </c>
    </row>
    <row r="29" spans="1:21" ht="12" thickBot="1">
      <c r="A29" s="75"/>
      <c r="B29" s="72" t="s">
        <v>27</v>
      </c>
      <c r="C29" s="73"/>
      <c r="D29" s="56">
        <v>704790.71169999999</v>
      </c>
      <c r="E29" s="59"/>
      <c r="F29" s="59"/>
      <c r="G29" s="56">
        <v>617356.74910000002</v>
      </c>
      <c r="H29" s="57">
        <v>14.162631691880501</v>
      </c>
      <c r="I29" s="56">
        <v>93742.041100000002</v>
      </c>
      <c r="J29" s="57">
        <v>13.3006918995695</v>
      </c>
      <c r="K29" s="56">
        <v>84550.380799999999</v>
      </c>
      <c r="L29" s="57">
        <v>13.6955465252886</v>
      </c>
      <c r="M29" s="57">
        <v>0.108712228295488</v>
      </c>
      <c r="N29" s="56">
        <v>14871850.471100001</v>
      </c>
      <c r="O29" s="56">
        <v>223495324.1162</v>
      </c>
      <c r="P29" s="56">
        <v>107095</v>
      </c>
      <c r="Q29" s="56">
        <v>97217</v>
      </c>
      <c r="R29" s="57">
        <v>10.1607743501651</v>
      </c>
      <c r="S29" s="56">
        <v>6.5809861496801902</v>
      </c>
      <c r="T29" s="56">
        <v>6.9681834555684699</v>
      </c>
      <c r="U29" s="58">
        <v>-5.8835757602543604</v>
      </c>
    </row>
    <row r="30" spans="1:21" ht="12" thickBot="1">
      <c r="A30" s="75"/>
      <c r="B30" s="72" t="s">
        <v>28</v>
      </c>
      <c r="C30" s="73"/>
      <c r="D30" s="56">
        <v>1052018.2712000001</v>
      </c>
      <c r="E30" s="59"/>
      <c r="F30" s="59"/>
      <c r="G30" s="56">
        <v>855046.37580000004</v>
      </c>
      <c r="H30" s="57">
        <v>23.036399074343599</v>
      </c>
      <c r="I30" s="56">
        <v>116956.2818</v>
      </c>
      <c r="J30" s="57">
        <v>11.117324195005899</v>
      </c>
      <c r="K30" s="56">
        <v>112685.9307</v>
      </c>
      <c r="L30" s="57">
        <v>13.1789261833393</v>
      </c>
      <c r="M30" s="57">
        <v>3.7896044994017997E-2</v>
      </c>
      <c r="N30" s="56">
        <v>25993098.0462</v>
      </c>
      <c r="O30" s="56">
        <v>364129470.99260002</v>
      </c>
      <c r="P30" s="56">
        <v>85610</v>
      </c>
      <c r="Q30" s="56">
        <v>69468</v>
      </c>
      <c r="R30" s="57">
        <v>23.2365981459089</v>
      </c>
      <c r="S30" s="56">
        <v>12.2884975026282</v>
      </c>
      <c r="T30" s="56">
        <v>12.692300485115499</v>
      </c>
      <c r="U30" s="58">
        <v>-3.2860240432232501</v>
      </c>
    </row>
    <row r="31" spans="1:21" ht="12" thickBot="1">
      <c r="A31" s="75"/>
      <c r="B31" s="72" t="s">
        <v>29</v>
      </c>
      <c r="C31" s="73"/>
      <c r="D31" s="56">
        <v>730761.71019999997</v>
      </c>
      <c r="E31" s="59"/>
      <c r="F31" s="59"/>
      <c r="G31" s="56">
        <v>723423.61410000001</v>
      </c>
      <c r="H31" s="57">
        <v>1.0143567277837799</v>
      </c>
      <c r="I31" s="56">
        <v>41385.636100000003</v>
      </c>
      <c r="J31" s="57">
        <v>5.6633558549028704</v>
      </c>
      <c r="K31" s="56">
        <v>35692.975200000001</v>
      </c>
      <c r="L31" s="57">
        <v>4.9338968903309999</v>
      </c>
      <c r="M31" s="57">
        <v>0.15948967179401699</v>
      </c>
      <c r="N31" s="56">
        <v>30143582.748300001</v>
      </c>
      <c r="O31" s="56">
        <v>376913136.06690001</v>
      </c>
      <c r="P31" s="56">
        <v>30543</v>
      </c>
      <c r="Q31" s="56">
        <v>26026</v>
      </c>
      <c r="R31" s="57">
        <v>17.355721201875099</v>
      </c>
      <c r="S31" s="56">
        <v>23.925669063287799</v>
      </c>
      <c r="T31" s="56">
        <v>22.3532150234381</v>
      </c>
      <c r="U31" s="58">
        <v>6.5722468855115102</v>
      </c>
    </row>
    <row r="32" spans="1:21" ht="12" thickBot="1">
      <c r="A32" s="75"/>
      <c r="B32" s="72" t="s">
        <v>30</v>
      </c>
      <c r="C32" s="73"/>
      <c r="D32" s="56">
        <v>114307.05680000001</v>
      </c>
      <c r="E32" s="59"/>
      <c r="F32" s="59"/>
      <c r="G32" s="56">
        <v>79930.828099999999</v>
      </c>
      <c r="H32" s="57">
        <v>43.007472232106103</v>
      </c>
      <c r="I32" s="56">
        <v>24586.514800000001</v>
      </c>
      <c r="J32" s="57">
        <v>21.509183674476301</v>
      </c>
      <c r="K32" s="56">
        <v>20549.286800000002</v>
      </c>
      <c r="L32" s="57">
        <v>25.7088376143072</v>
      </c>
      <c r="M32" s="57">
        <v>0.19646560191081699</v>
      </c>
      <c r="N32" s="56">
        <v>2668263.4338000002</v>
      </c>
      <c r="O32" s="56">
        <v>36814955.028300002</v>
      </c>
      <c r="P32" s="56">
        <v>21728</v>
      </c>
      <c r="Q32" s="56">
        <v>19875</v>
      </c>
      <c r="R32" s="57">
        <v>9.3232704402515605</v>
      </c>
      <c r="S32" s="56">
        <v>5.2608181516936696</v>
      </c>
      <c r="T32" s="56">
        <v>5.2072158691823898</v>
      </c>
      <c r="U32" s="58">
        <v>1.0188963192734699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6.8141999999999996</v>
      </c>
      <c r="O33" s="56">
        <v>520.03129999999999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219090.70989999999</v>
      </c>
      <c r="E35" s="59"/>
      <c r="F35" s="59"/>
      <c r="G35" s="56">
        <v>196533.69959999999</v>
      </c>
      <c r="H35" s="57">
        <v>11.4774261848781</v>
      </c>
      <c r="I35" s="56">
        <v>25790.3953</v>
      </c>
      <c r="J35" s="57">
        <v>11.7715604243428</v>
      </c>
      <c r="K35" s="56">
        <v>6175.8743999999997</v>
      </c>
      <c r="L35" s="57">
        <v>3.1423997068032601</v>
      </c>
      <c r="M35" s="57">
        <v>3.1759909009807599</v>
      </c>
      <c r="N35" s="56">
        <v>4869865.3269999996</v>
      </c>
      <c r="O35" s="56">
        <v>61130759.777900003</v>
      </c>
      <c r="P35" s="56">
        <v>14954</v>
      </c>
      <c r="Q35" s="56">
        <v>11761</v>
      </c>
      <c r="R35" s="57">
        <v>27.149051951364701</v>
      </c>
      <c r="S35" s="56">
        <v>14.6509769894343</v>
      </c>
      <c r="T35" s="56">
        <v>15.0191309412465</v>
      </c>
      <c r="U35" s="58">
        <v>-2.5128286808294602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133278.85</v>
      </c>
      <c r="E37" s="59"/>
      <c r="F37" s="59"/>
      <c r="G37" s="56">
        <v>71458.210000000006</v>
      </c>
      <c r="H37" s="57">
        <v>86.512998296486899</v>
      </c>
      <c r="I37" s="56">
        <v>3577.87</v>
      </c>
      <c r="J37" s="57">
        <v>2.6844994535892202</v>
      </c>
      <c r="K37" s="56">
        <v>3561.67</v>
      </c>
      <c r="L37" s="57">
        <v>4.9842698270779504</v>
      </c>
      <c r="M37" s="57">
        <v>4.5484281250089999E-3</v>
      </c>
      <c r="N37" s="56">
        <v>6681000.3200000003</v>
      </c>
      <c r="O37" s="56">
        <v>60906842.219999999</v>
      </c>
      <c r="P37" s="56">
        <v>82</v>
      </c>
      <c r="Q37" s="56">
        <v>62</v>
      </c>
      <c r="R37" s="57">
        <v>32.258064516128997</v>
      </c>
      <c r="S37" s="56">
        <v>1625.35182926829</v>
      </c>
      <c r="T37" s="56">
        <v>10113.0358064516</v>
      </c>
      <c r="U37" s="58">
        <v>-522.20595100350295</v>
      </c>
    </row>
    <row r="38" spans="1:21" ht="12" thickBot="1">
      <c r="A38" s="75"/>
      <c r="B38" s="72" t="s">
        <v>35</v>
      </c>
      <c r="C38" s="73"/>
      <c r="D38" s="56">
        <v>110972.24</v>
      </c>
      <c r="E38" s="59"/>
      <c r="F38" s="59"/>
      <c r="G38" s="56">
        <v>133126.54</v>
      </c>
      <c r="H38" s="57">
        <v>-16.641535189001399</v>
      </c>
      <c r="I38" s="56">
        <v>-5653.79</v>
      </c>
      <c r="J38" s="57">
        <v>-5.09477865815811</v>
      </c>
      <c r="K38" s="56">
        <v>-29576.11</v>
      </c>
      <c r="L38" s="57">
        <v>-22.216539241536701</v>
      </c>
      <c r="M38" s="57">
        <v>-0.80883929631043405</v>
      </c>
      <c r="N38" s="56">
        <v>12500088.59</v>
      </c>
      <c r="O38" s="56">
        <v>120734007.41</v>
      </c>
      <c r="P38" s="56">
        <v>69</v>
      </c>
      <c r="Q38" s="56">
        <v>39</v>
      </c>
      <c r="R38" s="57">
        <v>76.923076923076906</v>
      </c>
      <c r="S38" s="56">
        <v>1608.2933333333301</v>
      </c>
      <c r="T38" s="56">
        <v>1783.1730769230801</v>
      </c>
      <c r="U38" s="58">
        <v>-10.8736223650999</v>
      </c>
    </row>
    <row r="39" spans="1:21" ht="12" thickBot="1">
      <c r="A39" s="75"/>
      <c r="B39" s="72" t="s">
        <v>36</v>
      </c>
      <c r="C39" s="73"/>
      <c r="D39" s="56">
        <v>19352.28</v>
      </c>
      <c r="E39" s="59"/>
      <c r="F39" s="59"/>
      <c r="G39" s="56">
        <v>17287.18</v>
      </c>
      <c r="H39" s="57">
        <v>11.945846575323401</v>
      </c>
      <c r="I39" s="56">
        <v>-1106.24</v>
      </c>
      <c r="J39" s="57">
        <v>-5.7163290320313704</v>
      </c>
      <c r="K39" s="56">
        <v>1033.33</v>
      </c>
      <c r="L39" s="57">
        <v>5.9774353017669704</v>
      </c>
      <c r="M39" s="57">
        <v>-2.0705582921235202</v>
      </c>
      <c r="N39" s="56">
        <v>8750574.2699999996</v>
      </c>
      <c r="O39" s="56">
        <v>107050504.2</v>
      </c>
      <c r="P39" s="56">
        <v>26</v>
      </c>
      <c r="Q39" s="56">
        <v>117</v>
      </c>
      <c r="R39" s="57">
        <v>-77.7777777777778</v>
      </c>
      <c r="S39" s="56">
        <v>744.31846153846197</v>
      </c>
      <c r="T39" s="56">
        <v>3339.14957264957</v>
      </c>
      <c r="U39" s="58">
        <v>-348.61839994506499</v>
      </c>
    </row>
    <row r="40" spans="1:21" ht="12" thickBot="1">
      <c r="A40" s="75"/>
      <c r="B40" s="72" t="s">
        <v>37</v>
      </c>
      <c r="C40" s="73"/>
      <c r="D40" s="56">
        <v>52530.17</v>
      </c>
      <c r="E40" s="59"/>
      <c r="F40" s="59"/>
      <c r="G40" s="56">
        <v>85018.03</v>
      </c>
      <c r="H40" s="57">
        <v>-38.2129061329697</v>
      </c>
      <c r="I40" s="56">
        <v>-8217.81</v>
      </c>
      <c r="J40" s="57">
        <v>-15.6439813539534</v>
      </c>
      <c r="K40" s="56">
        <v>-13922.26</v>
      </c>
      <c r="L40" s="57">
        <v>-16.375655846177601</v>
      </c>
      <c r="M40" s="57">
        <v>-0.40973591931195102</v>
      </c>
      <c r="N40" s="56">
        <v>9344366.5999999996</v>
      </c>
      <c r="O40" s="56">
        <v>88124275.700000003</v>
      </c>
      <c r="P40" s="56">
        <v>36</v>
      </c>
      <c r="Q40" s="56">
        <v>41</v>
      </c>
      <c r="R40" s="57">
        <v>-12.1951219512195</v>
      </c>
      <c r="S40" s="56">
        <v>1459.1713888888901</v>
      </c>
      <c r="T40" s="56">
        <v>1671.2951219512199</v>
      </c>
      <c r="U40" s="58">
        <v>-14.537273323585101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3.29</v>
      </c>
      <c r="O41" s="56">
        <v>1381.17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2" t="s">
        <v>32</v>
      </c>
      <c r="C42" s="73"/>
      <c r="D42" s="56">
        <v>13942.734899999999</v>
      </c>
      <c r="E42" s="59"/>
      <c r="F42" s="59"/>
      <c r="G42" s="56">
        <v>66938.461599999995</v>
      </c>
      <c r="H42" s="57">
        <v>-79.170816647510193</v>
      </c>
      <c r="I42" s="56">
        <v>1281.8242</v>
      </c>
      <c r="J42" s="57">
        <v>9.1934918736782407</v>
      </c>
      <c r="K42" s="56">
        <v>4265.3368</v>
      </c>
      <c r="L42" s="57">
        <v>6.3720269304784898</v>
      </c>
      <c r="M42" s="57">
        <v>-0.69947878441861899</v>
      </c>
      <c r="N42" s="56">
        <v>958395.72510000004</v>
      </c>
      <c r="O42" s="56">
        <v>20172841.7775</v>
      </c>
      <c r="P42" s="56">
        <v>51</v>
      </c>
      <c r="Q42" s="56">
        <v>48</v>
      </c>
      <c r="R42" s="57">
        <v>6.25</v>
      </c>
      <c r="S42" s="56">
        <v>273.38695882352903</v>
      </c>
      <c r="T42" s="56">
        <v>584.45512291666705</v>
      </c>
      <c r="U42" s="58">
        <v>-113.783102687766</v>
      </c>
    </row>
    <row r="43" spans="1:21" ht="12" thickBot="1">
      <c r="A43" s="75"/>
      <c r="B43" s="72" t="s">
        <v>33</v>
      </c>
      <c r="C43" s="73"/>
      <c r="D43" s="56">
        <v>246087.51449999999</v>
      </c>
      <c r="E43" s="59"/>
      <c r="F43" s="59"/>
      <c r="G43" s="56">
        <v>275529.77299999999</v>
      </c>
      <c r="H43" s="57">
        <v>-10.6856903990553</v>
      </c>
      <c r="I43" s="56">
        <v>16549.617099999999</v>
      </c>
      <c r="J43" s="57">
        <v>6.7250941737639396</v>
      </c>
      <c r="K43" s="56">
        <v>16861.818200000002</v>
      </c>
      <c r="L43" s="57">
        <v>6.1197808194760901</v>
      </c>
      <c r="M43" s="57">
        <v>-1.8515269011737001E-2</v>
      </c>
      <c r="N43" s="56">
        <v>8687189.3191</v>
      </c>
      <c r="O43" s="56">
        <v>136913009.10870001</v>
      </c>
      <c r="P43" s="56">
        <v>1404</v>
      </c>
      <c r="Q43" s="56">
        <v>1337</v>
      </c>
      <c r="R43" s="57">
        <v>5.0112191473447902</v>
      </c>
      <c r="S43" s="56">
        <v>175.27600747863301</v>
      </c>
      <c r="T43" s="56">
        <v>181.878821166791</v>
      </c>
      <c r="U43" s="58">
        <v>-3.7670949852983999</v>
      </c>
    </row>
    <row r="44" spans="1:21" ht="12" thickBot="1">
      <c r="A44" s="75"/>
      <c r="B44" s="72" t="s">
        <v>38</v>
      </c>
      <c r="C44" s="73"/>
      <c r="D44" s="56">
        <v>58176.1</v>
      </c>
      <c r="E44" s="59"/>
      <c r="F44" s="59"/>
      <c r="G44" s="56">
        <v>62823.12</v>
      </c>
      <c r="H44" s="57">
        <v>-7.3969901526698996</v>
      </c>
      <c r="I44" s="56">
        <v>-8976.35</v>
      </c>
      <c r="J44" s="57">
        <v>-15.4296180046445</v>
      </c>
      <c r="K44" s="56">
        <v>-1737.61</v>
      </c>
      <c r="L44" s="57">
        <v>-2.7658766390462599</v>
      </c>
      <c r="M44" s="57">
        <v>4.1659175534210799</v>
      </c>
      <c r="N44" s="56">
        <v>8054120.21</v>
      </c>
      <c r="O44" s="56">
        <v>60451126.450000003</v>
      </c>
      <c r="P44" s="56">
        <v>55</v>
      </c>
      <c r="Q44" s="56">
        <v>69</v>
      </c>
      <c r="R44" s="57">
        <v>-20.289855072463801</v>
      </c>
      <c r="S44" s="56">
        <v>1057.74727272727</v>
      </c>
      <c r="T44" s="56">
        <v>1225.41855072464</v>
      </c>
      <c r="U44" s="58">
        <v>-15.8517334263642</v>
      </c>
    </row>
    <row r="45" spans="1:21" ht="12" thickBot="1">
      <c r="A45" s="75"/>
      <c r="B45" s="72" t="s">
        <v>39</v>
      </c>
      <c r="C45" s="73"/>
      <c r="D45" s="56">
        <v>34463.26</v>
      </c>
      <c r="E45" s="59"/>
      <c r="F45" s="59"/>
      <c r="G45" s="56">
        <v>25668.400000000001</v>
      </c>
      <c r="H45" s="57">
        <v>34.263374421467702</v>
      </c>
      <c r="I45" s="56">
        <v>4629.2</v>
      </c>
      <c r="J45" s="57">
        <v>13.4322754144559</v>
      </c>
      <c r="K45" s="56">
        <v>3328.03</v>
      </c>
      <c r="L45" s="57">
        <v>12.965475058827201</v>
      </c>
      <c r="M45" s="57">
        <v>0.39097303810362299</v>
      </c>
      <c r="N45" s="56">
        <v>3532536.92</v>
      </c>
      <c r="O45" s="56">
        <v>26790086.850000001</v>
      </c>
      <c r="P45" s="56">
        <v>35</v>
      </c>
      <c r="Q45" s="56">
        <v>42</v>
      </c>
      <c r="R45" s="57">
        <v>-16.6666666666667</v>
      </c>
      <c r="S45" s="56">
        <v>984.66457142857098</v>
      </c>
      <c r="T45" s="56">
        <v>839.95476190476199</v>
      </c>
      <c r="U45" s="58">
        <v>14.6963558680558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10493.498900000001</v>
      </c>
      <c r="E47" s="62"/>
      <c r="F47" s="62"/>
      <c r="G47" s="61">
        <v>15970.758</v>
      </c>
      <c r="H47" s="63">
        <v>-34.295548777334197</v>
      </c>
      <c r="I47" s="61">
        <v>1147.8126999999999</v>
      </c>
      <c r="J47" s="63">
        <v>10.9383220119268</v>
      </c>
      <c r="K47" s="61">
        <v>2105.4097000000002</v>
      </c>
      <c r="L47" s="63">
        <v>13.1829040299778</v>
      </c>
      <c r="M47" s="63">
        <v>-0.45482691563547001</v>
      </c>
      <c r="N47" s="61">
        <v>265822.12880000001</v>
      </c>
      <c r="O47" s="61">
        <v>7231278.3415000001</v>
      </c>
      <c r="P47" s="61">
        <v>17</v>
      </c>
      <c r="Q47" s="61">
        <v>10</v>
      </c>
      <c r="R47" s="63">
        <v>70</v>
      </c>
      <c r="S47" s="61">
        <v>617.26464117647095</v>
      </c>
      <c r="T47" s="61">
        <v>1118.8184100000001</v>
      </c>
      <c r="U47" s="64">
        <v>-81.254252287575895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45100.552000000003</v>
      </c>
      <c r="D2" s="37">
        <v>499623.124259829</v>
      </c>
      <c r="E2" s="37">
        <v>366607.05698632501</v>
      </c>
      <c r="F2" s="37">
        <v>133016.06727350401</v>
      </c>
      <c r="G2" s="37">
        <v>366607.05698632501</v>
      </c>
      <c r="H2" s="37">
        <v>0.26623280792009402</v>
      </c>
    </row>
    <row r="3" spans="1:8">
      <c r="A3" s="37">
        <v>2</v>
      </c>
      <c r="B3" s="37">
        <v>13</v>
      </c>
      <c r="C3" s="37">
        <v>6413</v>
      </c>
      <c r="D3" s="37">
        <v>59781.061332478603</v>
      </c>
      <c r="E3" s="37">
        <v>45875.870503418802</v>
      </c>
      <c r="F3" s="37">
        <v>13905.1908290598</v>
      </c>
      <c r="G3" s="37">
        <v>45875.870503418802</v>
      </c>
      <c r="H3" s="37">
        <v>0.232601939797031</v>
      </c>
    </row>
    <row r="4" spans="1:8">
      <c r="A4" s="37">
        <v>3</v>
      </c>
      <c r="B4" s="37">
        <v>14</v>
      </c>
      <c r="C4" s="37">
        <v>97734</v>
      </c>
      <c r="D4" s="37">
        <v>81793.968216980604</v>
      </c>
      <c r="E4" s="37">
        <v>55107.278802723202</v>
      </c>
      <c r="F4" s="37">
        <v>26686.689414257398</v>
      </c>
      <c r="G4" s="37">
        <v>55107.278802723202</v>
      </c>
      <c r="H4" s="37">
        <v>0.32626720522305203</v>
      </c>
    </row>
    <row r="5" spans="1:8">
      <c r="A5" s="37">
        <v>4</v>
      </c>
      <c r="B5" s="37">
        <v>15</v>
      </c>
      <c r="C5" s="37">
        <v>2437</v>
      </c>
      <c r="D5" s="37">
        <v>39955.544742787999</v>
      </c>
      <c r="E5" s="37">
        <v>30754.7127460253</v>
      </c>
      <c r="F5" s="37">
        <v>9200.8319967627194</v>
      </c>
      <c r="G5" s="37">
        <v>30754.7127460253</v>
      </c>
      <c r="H5" s="37">
        <v>0.230276725195281</v>
      </c>
    </row>
    <row r="6" spans="1:8">
      <c r="A6" s="37">
        <v>5</v>
      </c>
      <c r="B6" s="37">
        <v>16</v>
      </c>
      <c r="C6" s="37">
        <v>3180</v>
      </c>
      <c r="D6" s="37">
        <v>181850.72812136801</v>
      </c>
      <c r="E6" s="37">
        <v>161591.005496581</v>
      </c>
      <c r="F6" s="37">
        <v>20259.7226247863</v>
      </c>
      <c r="G6" s="37">
        <v>161591.005496581</v>
      </c>
      <c r="H6" s="37">
        <v>0.111408531789133</v>
      </c>
    </row>
    <row r="7" spans="1:8">
      <c r="A7" s="37">
        <v>6</v>
      </c>
      <c r="B7" s="37">
        <v>17</v>
      </c>
      <c r="C7" s="37">
        <v>14747</v>
      </c>
      <c r="D7" s="37">
        <v>227388.27233760699</v>
      </c>
      <c r="E7" s="37">
        <v>158743.79732906001</v>
      </c>
      <c r="F7" s="37">
        <v>68644.475008547</v>
      </c>
      <c r="G7" s="37">
        <v>158743.79732906001</v>
      </c>
      <c r="H7" s="37">
        <v>0.30188221363777901</v>
      </c>
    </row>
    <row r="8" spans="1:8">
      <c r="A8" s="37">
        <v>7</v>
      </c>
      <c r="B8" s="37">
        <v>18</v>
      </c>
      <c r="C8" s="37">
        <v>56134</v>
      </c>
      <c r="D8" s="37">
        <v>108990.40660256401</v>
      </c>
      <c r="E8" s="37">
        <v>86670.545948717903</v>
      </c>
      <c r="F8" s="37">
        <v>22319.860653846201</v>
      </c>
      <c r="G8" s="37">
        <v>86670.545948717903</v>
      </c>
      <c r="H8" s="37">
        <v>0.204787387712352</v>
      </c>
    </row>
    <row r="9" spans="1:8">
      <c r="A9" s="37">
        <v>8</v>
      </c>
      <c r="B9" s="37">
        <v>19</v>
      </c>
      <c r="C9" s="37">
        <v>15117</v>
      </c>
      <c r="D9" s="37">
        <v>72842.352957265</v>
      </c>
      <c r="E9" s="37">
        <v>57444.215356410299</v>
      </c>
      <c r="F9" s="37">
        <v>15398.137600854699</v>
      </c>
      <c r="G9" s="37">
        <v>57444.215356410299</v>
      </c>
      <c r="H9" s="37">
        <v>0.211389898537304</v>
      </c>
    </row>
    <row r="10" spans="1:8">
      <c r="A10" s="37">
        <v>9</v>
      </c>
      <c r="B10" s="37">
        <v>21</v>
      </c>
      <c r="C10" s="37">
        <v>166902</v>
      </c>
      <c r="D10" s="37">
        <v>693733.39202820498</v>
      </c>
      <c r="E10" s="37">
        <v>697890.94940000004</v>
      </c>
      <c r="F10" s="37">
        <v>-4196.1214743589699</v>
      </c>
      <c r="G10" s="37">
        <v>697890.94940000004</v>
      </c>
      <c r="H10" s="37">
        <v>-6.0489444427698196E-3</v>
      </c>
    </row>
    <row r="11" spans="1:8">
      <c r="A11" s="37">
        <v>10</v>
      </c>
      <c r="B11" s="37">
        <v>22</v>
      </c>
      <c r="C11" s="37">
        <v>66264</v>
      </c>
      <c r="D11" s="37">
        <v>923156.66314187995</v>
      </c>
      <c r="E11" s="37">
        <v>869176.02971794899</v>
      </c>
      <c r="F11" s="37">
        <v>53980.633423931598</v>
      </c>
      <c r="G11" s="37">
        <v>869176.02971794899</v>
      </c>
      <c r="H11" s="37">
        <v>5.8473968264729198E-2</v>
      </c>
    </row>
    <row r="12" spans="1:8">
      <c r="A12" s="37">
        <v>11</v>
      </c>
      <c r="B12" s="37">
        <v>23</v>
      </c>
      <c r="C12" s="37">
        <v>129122.853</v>
      </c>
      <c r="D12" s="37">
        <v>1299007.12413846</v>
      </c>
      <c r="E12" s="37">
        <v>1123967.1027726501</v>
      </c>
      <c r="F12" s="37">
        <v>175040.02136581199</v>
      </c>
      <c r="G12" s="37">
        <v>1123967.1027726501</v>
      </c>
      <c r="H12" s="37">
        <v>0.13474908498435201</v>
      </c>
    </row>
    <row r="13" spans="1:8">
      <c r="A13" s="37">
        <v>12</v>
      </c>
      <c r="B13" s="37">
        <v>24</v>
      </c>
      <c r="C13" s="37">
        <v>17507</v>
      </c>
      <c r="D13" s="37">
        <v>467321.66487350402</v>
      </c>
      <c r="E13" s="37">
        <v>420781.73586752103</v>
      </c>
      <c r="F13" s="37">
        <v>46539.9290059829</v>
      </c>
      <c r="G13" s="37">
        <v>420781.73586752103</v>
      </c>
      <c r="H13" s="37">
        <v>9.9588639911613E-2</v>
      </c>
    </row>
    <row r="14" spans="1:8">
      <c r="A14" s="37">
        <v>13</v>
      </c>
      <c r="B14" s="37">
        <v>25</v>
      </c>
      <c r="C14" s="37">
        <v>89836</v>
      </c>
      <c r="D14" s="37">
        <v>1070505.3917</v>
      </c>
      <c r="E14" s="37">
        <v>1012499.7504</v>
      </c>
      <c r="F14" s="37">
        <v>58005.641300000003</v>
      </c>
      <c r="G14" s="37">
        <v>1012499.7504</v>
      </c>
      <c r="H14" s="37">
        <v>5.4185286454171901E-2</v>
      </c>
    </row>
    <row r="15" spans="1:8">
      <c r="A15" s="37">
        <v>14</v>
      </c>
      <c r="B15" s="37">
        <v>26</v>
      </c>
      <c r="C15" s="37">
        <v>51228</v>
      </c>
      <c r="D15" s="37">
        <v>305724.76381949201</v>
      </c>
      <c r="E15" s="37">
        <v>266353.29278320802</v>
      </c>
      <c r="F15" s="37">
        <v>39362.924027736197</v>
      </c>
      <c r="G15" s="37">
        <v>266353.29278320802</v>
      </c>
      <c r="H15" s="37">
        <v>0.12875641481615699</v>
      </c>
    </row>
    <row r="16" spans="1:8">
      <c r="A16" s="37">
        <v>15</v>
      </c>
      <c r="B16" s="37">
        <v>27</v>
      </c>
      <c r="C16" s="37">
        <v>132352.92300000001</v>
      </c>
      <c r="D16" s="37">
        <v>1070122.6529169399</v>
      </c>
      <c r="E16" s="37">
        <v>1008440.49378772</v>
      </c>
      <c r="F16" s="37">
        <v>61649.765966817897</v>
      </c>
      <c r="G16" s="37">
        <v>1008440.49378772</v>
      </c>
      <c r="H16" s="37">
        <v>5.7611743873791699E-2</v>
      </c>
    </row>
    <row r="17" spans="1:9">
      <c r="A17" s="37">
        <v>16</v>
      </c>
      <c r="B17" s="37">
        <v>29</v>
      </c>
      <c r="C17" s="37">
        <v>191466</v>
      </c>
      <c r="D17" s="37">
        <v>2476859.75475812</v>
      </c>
      <c r="E17" s="37">
        <v>2266473.4906187998</v>
      </c>
      <c r="F17" s="37">
        <v>115566.751318803</v>
      </c>
      <c r="G17" s="37">
        <v>2266473.4906187998</v>
      </c>
      <c r="H17" s="37">
        <v>4.8515868575250698E-2</v>
      </c>
    </row>
    <row r="18" spans="1:9">
      <c r="A18" s="37">
        <v>17</v>
      </c>
      <c r="B18" s="37">
        <v>31</v>
      </c>
      <c r="C18" s="37">
        <v>21560.902999999998</v>
      </c>
      <c r="D18" s="37">
        <v>259276.64700872099</v>
      </c>
      <c r="E18" s="37">
        <v>188996.90622283501</v>
      </c>
      <c r="F18" s="37">
        <v>70279.740785885893</v>
      </c>
      <c r="G18" s="37">
        <v>188996.90622283501</v>
      </c>
      <c r="H18" s="37">
        <v>0.27106082092893602</v>
      </c>
    </row>
    <row r="19" spans="1:9">
      <c r="A19" s="37">
        <v>18</v>
      </c>
      <c r="B19" s="37">
        <v>32</v>
      </c>
      <c r="C19" s="37">
        <v>21053.271000000001</v>
      </c>
      <c r="D19" s="37">
        <v>306704.33936535002</v>
      </c>
      <c r="E19" s="37">
        <v>283635.146109008</v>
      </c>
      <c r="F19" s="37">
        <v>23069.1932563427</v>
      </c>
      <c r="G19" s="37">
        <v>283635.146109008</v>
      </c>
      <c r="H19" s="37">
        <v>7.5216390169368597E-2</v>
      </c>
    </row>
    <row r="20" spans="1:9">
      <c r="A20" s="37">
        <v>19</v>
      </c>
      <c r="B20" s="37">
        <v>33</v>
      </c>
      <c r="C20" s="37">
        <v>34752.834000000003</v>
      </c>
      <c r="D20" s="37">
        <v>578871.70807357202</v>
      </c>
      <c r="E20" s="37">
        <v>459707.71315305401</v>
      </c>
      <c r="F20" s="37">
        <v>119163.994920518</v>
      </c>
      <c r="G20" s="37">
        <v>459707.71315305401</v>
      </c>
      <c r="H20" s="37">
        <v>0.20585562095802601</v>
      </c>
    </row>
    <row r="21" spans="1:9">
      <c r="A21" s="37">
        <v>20</v>
      </c>
      <c r="B21" s="37">
        <v>34</v>
      </c>
      <c r="C21" s="37">
        <v>33683.218999999997</v>
      </c>
      <c r="D21" s="37">
        <v>203516.210549474</v>
      </c>
      <c r="E21" s="37">
        <v>152575.78661624799</v>
      </c>
      <c r="F21" s="37">
        <v>50940.423933226099</v>
      </c>
      <c r="G21" s="37">
        <v>152575.78661624799</v>
      </c>
      <c r="H21" s="37">
        <v>0.25030155482795102</v>
      </c>
    </row>
    <row r="22" spans="1:9">
      <c r="A22" s="37">
        <v>21</v>
      </c>
      <c r="B22" s="37">
        <v>35</v>
      </c>
      <c r="C22" s="37">
        <v>33616.375999999997</v>
      </c>
      <c r="D22" s="37">
        <v>1021991.63447876</v>
      </c>
      <c r="E22" s="37">
        <v>954582.18375752203</v>
      </c>
      <c r="F22" s="37">
        <v>67409.4507212389</v>
      </c>
      <c r="G22" s="37">
        <v>954582.18375752203</v>
      </c>
      <c r="H22" s="37">
        <v>6.5958906557605307E-2</v>
      </c>
    </row>
    <row r="23" spans="1:9">
      <c r="A23" s="37">
        <v>22</v>
      </c>
      <c r="B23" s="37">
        <v>36</v>
      </c>
      <c r="C23" s="37">
        <v>155175.23000000001</v>
      </c>
      <c r="D23" s="37">
        <v>704791.30916283198</v>
      </c>
      <c r="E23" s="37">
        <v>611048.69222078403</v>
      </c>
      <c r="F23" s="37">
        <v>93742.616942048102</v>
      </c>
      <c r="G23" s="37">
        <v>611048.69222078403</v>
      </c>
      <c r="H23" s="37">
        <v>0.133007623282696</v>
      </c>
    </row>
    <row r="24" spans="1:9">
      <c r="A24" s="37">
        <v>23</v>
      </c>
      <c r="B24" s="37">
        <v>37</v>
      </c>
      <c r="C24" s="37">
        <v>150067.913</v>
      </c>
      <c r="D24" s="37">
        <v>1052018.34924867</v>
      </c>
      <c r="E24" s="37">
        <v>935061.97932890104</v>
      </c>
      <c r="F24" s="37">
        <v>116956.36991977099</v>
      </c>
      <c r="G24" s="37">
        <v>935061.97932890104</v>
      </c>
      <c r="H24" s="37">
        <v>0.11117331746475601</v>
      </c>
    </row>
    <row r="25" spans="1:9">
      <c r="A25" s="37">
        <v>24</v>
      </c>
      <c r="B25" s="37">
        <v>38</v>
      </c>
      <c r="C25" s="37">
        <v>146394.399</v>
      </c>
      <c r="D25" s="37">
        <v>730761.63875221205</v>
      </c>
      <c r="E25" s="37">
        <v>689376.06042477896</v>
      </c>
      <c r="F25" s="37">
        <v>41385.578327433599</v>
      </c>
      <c r="G25" s="37">
        <v>689376.06042477896</v>
      </c>
      <c r="H25" s="37">
        <v>5.6633485028168999E-2</v>
      </c>
    </row>
    <row r="26" spans="1:9">
      <c r="A26" s="37">
        <v>25</v>
      </c>
      <c r="B26" s="37">
        <v>39</v>
      </c>
      <c r="C26" s="37">
        <v>68565.642000000007</v>
      </c>
      <c r="D26" s="37">
        <v>114306.950067597</v>
      </c>
      <c r="E26" s="37">
        <v>89720.558348156497</v>
      </c>
      <c r="F26" s="37">
        <v>24586.3917194405</v>
      </c>
      <c r="G26" s="37">
        <v>89720.558348156497</v>
      </c>
      <c r="H26" s="37">
        <v>0.215090960828725</v>
      </c>
    </row>
    <row r="27" spans="1:9">
      <c r="A27" s="37">
        <v>26</v>
      </c>
      <c r="B27" s="37">
        <v>42</v>
      </c>
      <c r="C27" s="37">
        <v>12403.262000000001</v>
      </c>
      <c r="D27" s="37">
        <v>219090.7096</v>
      </c>
      <c r="E27" s="37">
        <v>193300.27840000001</v>
      </c>
      <c r="F27" s="37">
        <v>25790.431199999999</v>
      </c>
      <c r="G27" s="37">
        <v>193300.27840000001</v>
      </c>
      <c r="H27" s="37">
        <v>0.117715768263685</v>
      </c>
    </row>
    <row r="28" spans="1:9">
      <c r="A28" s="37">
        <v>27</v>
      </c>
      <c r="B28" s="37">
        <v>75</v>
      </c>
      <c r="C28" s="37">
        <v>56</v>
      </c>
      <c r="D28" s="37">
        <v>13942.735042734999</v>
      </c>
      <c r="E28" s="37">
        <v>12660.9102564103</v>
      </c>
      <c r="F28" s="37">
        <v>1281.82478632479</v>
      </c>
      <c r="G28" s="37">
        <v>12660.9102564103</v>
      </c>
      <c r="H28" s="37">
        <v>9.1934959847973993E-2</v>
      </c>
    </row>
    <row r="29" spans="1:9">
      <c r="A29" s="37">
        <v>28</v>
      </c>
      <c r="B29" s="37">
        <v>76</v>
      </c>
      <c r="C29" s="37">
        <v>1725</v>
      </c>
      <c r="D29" s="37">
        <v>246087.51110598299</v>
      </c>
      <c r="E29" s="37">
        <v>229537.899739316</v>
      </c>
      <c r="F29" s="37">
        <v>16549.611366666701</v>
      </c>
      <c r="G29" s="37">
        <v>229537.899739316</v>
      </c>
      <c r="H29" s="37">
        <v>6.7250919367213294E-2</v>
      </c>
    </row>
    <row r="30" spans="1:9">
      <c r="A30" s="37">
        <v>29</v>
      </c>
      <c r="B30" s="37">
        <v>99</v>
      </c>
      <c r="C30" s="37">
        <v>17</v>
      </c>
      <c r="D30" s="37">
        <v>10493.4989788972</v>
      </c>
      <c r="E30" s="37">
        <v>9345.6862567127991</v>
      </c>
      <c r="F30" s="37">
        <v>1147.8127221843999</v>
      </c>
      <c r="G30" s="37">
        <v>9345.6862567127991</v>
      </c>
      <c r="H30" s="37">
        <v>0.109383221410961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81</v>
      </c>
      <c r="D34" s="34">
        <v>133278.85</v>
      </c>
      <c r="E34" s="34">
        <v>129700.98</v>
      </c>
      <c r="F34" s="30"/>
      <c r="G34" s="30"/>
      <c r="H34" s="30"/>
    </row>
    <row r="35" spans="1:8">
      <c r="A35" s="30"/>
      <c r="B35" s="33">
        <v>71</v>
      </c>
      <c r="C35" s="34">
        <v>59</v>
      </c>
      <c r="D35" s="34">
        <v>110972.24</v>
      </c>
      <c r="E35" s="34">
        <v>116626.03</v>
      </c>
      <c r="F35" s="30"/>
      <c r="G35" s="30"/>
      <c r="H35" s="30"/>
    </row>
    <row r="36" spans="1:8">
      <c r="A36" s="30"/>
      <c r="B36" s="33">
        <v>72</v>
      </c>
      <c r="C36" s="34">
        <v>8</v>
      </c>
      <c r="D36" s="34">
        <v>19352.28</v>
      </c>
      <c r="E36" s="34">
        <v>20458.52</v>
      </c>
      <c r="F36" s="30"/>
      <c r="G36" s="30"/>
      <c r="H36" s="30"/>
    </row>
    <row r="37" spans="1:8">
      <c r="A37" s="30"/>
      <c r="B37" s="33">
        <v>73</v>
      </c>
      <c r="C37" s="34">
        <v>32</v>
      </c>
      <c r="D37" s="34">
        <v>52530.17</v>
      </c>
      <c r="E37" s="34">
        <v>60747.98</v>
      </c>
      <c r="F37" s="30"/>
      <c r="G37" s="30"/>
      <c r="H37" s="30"/>
    </row>
    <row r="38" spans="1:8">
      <c r="A38" s="30"/>
      <c r="B38" s="33">
        <v>77</v>
      </c>
      <c r="C38" s="34">
        <v>53</v>
      </c>
      <c r="D38" s="34">
        <v>58176.1</v>
      </c>
      <c r="E38" s="34">
        <v>67152.45</v>
      </c>
      <c r="F38" s="30"/>
      <c r="G38" s="30"/>
      <c r="H38" s="30"/>
    </row>
    <row r="39" spans="1:8">
      <c r="A39" s="30"/>
      <c r="B39" s="33">
        <v>78</v>
      </c>
      <c r="C39" s="34">
        <v>33</v>
      </c>
      <c r="D39" s="34">
        <v>34463.26</v>
      </c>
      <c r="E39" s="34">
        <v>29834.06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2016-10-27T11:11:18Z</dcterms:modified>
</cp:coreProperties>
</file>