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<sst xmlns="http://schemas.openxmlformats.org/spreadsheetml/2006/main" count="121" uniqueCount="80">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</sst>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993" Type="http://schemas.openxmlformats.org/officeDocument/2006/relationships/hyperlink" Target="cid:5d7558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549541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5d755b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54953ed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5495416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5d755b0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O7" sqref="O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17369229.6237</v>
      </c>
      <c r="F3" s="25">
        <f>RA!I7</f>
        <v>1531082.5220000001</v>
      </c>
      <c r="G3" s="16">
        <f>SUM(G4:G42)</f>
        <v>15838147.101699999</v>
      </c>
      <c r="H3" s="27">
        <f>RA!J7</f>
        <v>8.8149132412347502</v>
      </c>
      <c r="I3" s="20">
        <f>SUM(I4:I42)</f>
        <v>17369236.782779414</v>
      </c>
      <c r="J3" s="21">
        <f>SUM(J4:J42)</f>
        <v>15838146.986285716</v>
      </c>
      <c r="K3" s="22">
        <f>E3-I3</f>
        <v>-7.1590794138610363</v>
      </c>
      <c r="L3" s="22">
        <f>G3-J3</f>
        <v>0.11541428230702877</v>
      </c>
    </row>
    <row r="4" spans="1:13">
      <c r="A4" s="69">
        <f>RA!A8</f>
        <v>42664</v>
      </c>
      <c r="B4" s="12">
        <v>12</v>
      </c>
      <c r="C4" s="67" t="s">
        <v>6</v>
      </c>
      <c r="D4" s="67"/>
      <c r="E4" s="15">
        <f>VLOOKUP(C4,RA!B8:D35,3,0)</f>
        <v>587769.42579999997</v>
      </c>
      <c r="F4" s="25">
        <f>VLOOKUP(C4,RA!B8:I38,8,0)</f>
        <v>110623.7984</v>
      </c>
      <c r="G4" s="16">
        <f t="shared" ref="G4:G42" si="0">E4-F4</f>
        <v>477145.6274</v>
      </c>
      <c r="H4" s="27">
        <f>RA!J8</f>
        <v>18.820951472498301</v>
      </c>
      <c r="I4" s="20">
        <f>VLOOKUP(B4,RMS!B:D,3,FALSE)</f>
        <v>587770.12039658101</v>
      </c>
      <c r="J4" s="21">
        <f>VLOOKUP(B4,RMS!B:E,4,FALSE)</f>
        <v>477145.63834957301</v>
      </c>
      <c r="K4" s="22">
        <f t="shared" ref="K4:K42" si="1">E4-I4</f>
        <v>-0.69459658104460686</v>
      </c>
      <c r="L4" s="22">
        <f t="shared" ref="L4:L42" si="2">G4-J4</f>
        <v>-1.0949573013931513E-2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74745.279399999999</v>
      </c>
      <c r="F5" s="25">
        <f>VLOOKUP(C5,RA!B9:I39,8,0)</f>
        <v>16726.1011</v>
      </c>
      <c r="G5" s="16">
        <f t="shared" si="0"/>
        <v>58019.1783</v>
      </c>
      <c r="H5" s="27">
        <f>RA!J9</f>
        <v>22.377468161554599</v>
      </c>
      <c r="I5" s="20">
        <f>VLOOKUP(B5,RMS!B:D,3,FALSE)</f>
        <v>74745.307895726495</v>
      </c>
      <c r="J5" s="21">
        <f>VLOOKUP(B5,RMS!B:E,4,FALSE)</f>
        <v>58019.156785470099</v>
      </c>
      <c r="K5" s="22">
        <f t="shared" si="1"/>
        <v>-2.8495726495748386E-2</v>
      </c>
      <c r="L5" s="22">
        <f t="shared" si="2"/>
        <v>2.1514529900741763E-2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123049.71859999999</v>
      </c>
      <c r="F6" s="25">
        <f>VLOOKUP(C6,RA!B10:I40,8,0)</f>
        <v>17765.428500000002</v>
      </c>
      <c r="G6" s="16">
        <f t="shared" si="0"/>
        <v>105284.29009999998</v>
      </c>
      <c r="H6" s="27">
        <f>RA!J10</f>
        <v>14.437601891435801</v>
      </c>
      <c r="I6" s="20">
        <f>VLOOKUP(B6,RMS!B:D,3,FALSE)</f>
        <v>123051.936533046</v>
      </c>
      <c r="J6" s="21">
        <f>VLOOKUP(B6,RMS!B:E,4,FALSE)</f>
        <v>105284.29063260301</v>
      </c>
      <c r="K6" s="22">
        <f>E6-I6</f>
        <v>-2.2179330460057827</v>
      </c>
      <c r="L6" s="22">
        <f t="shared" si="2"/>
        <v>-5.3260302229318768E-4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41283.775800000003</v>
      </c>
      <c r="F7" s="25">
        <f>VLOOKUP(C7,RA!B11:I41,8,0)</f>
        <v>9550.3174999999992</v>
      </c>
      <c r="G7" s="16">
        <f t="shared" si="0"/>
        <v>31733.458300000006</v>
      </c>
      <c r="H7" s="27">
        <f>RA!J11</f>
        <v>23.133343098912999</v>
      </c>
      <c r="I7" s="20">
        <f>VLOOKUP(B7,RMS!B:D,3,FALSE)</f>
        <v>41283.807293608697</v>
      </c>
      <c r="J7" s="21">
        <f>VLOOKUP(B7,RMS!B:E,4,FALSE)</f>
        <v>31733.457899160399</v>
      </c>
      <c r="K7" s="22">
        <f t="shared" si="1"/>
        <v>-3.1493608694290742E-2</v>
      </c>
      <c r="L7" s="22">
        <f t="shared" si="2"/>
        <v>4.0083960629999638E-4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198012.35860000001</v>
      </c>
      <c r="F8" s="25">
        <f>VLOOKUP(C8,RA!B12:I42,8,0)</f>
        <v>19867.140200000002</v>
      </c>
      <c r="G8" s="16">
        <f t="shared" si="0"/>
        <v>178145.21840000001</v>
      </c>
      <c r="H8" s="27">
        <f>RA!J12</f>
        <v>10.0332829427749</v>
      </c>
      <c r="I8" s="20">
        <f>VLOOKUP(B8,RMS!B:D,3,FALSE)</f>
        <v>198012.36235641001</v>
      </c>
      <c r="J8" s="21">
        <f>VLOOKUP(B8,RMS!B:E,4,FALSE)</f>
        <v>178145.22120940199</v>
      </c>
      <c r="K8" s="22">
        <f t="shared" si="1"/>
        <v>-3.7564100057352334E-3</v>
      </c>
      <c r="L8" s="22">
        <f t="shared" si="2"/>
        <v>-2.8094019799027592E-3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236838.21410000001</v>
      </c>
      <c r="F9" s="25">
        <f>VLOOKUP(C9,RA!B13:I43,8,0)</f>
        <v>71542.285300000003</v>
      </c>
      <c r="G9" s="16">
        <f t="shared" si="0"/>
        <v>165295.92879999999</v>
      </c>
      <c r="H9" s="27">
        <f>RA!J13</f>
        <v>30.207238967691602</v>
      </c>
      <c r="I9" s="20">
        <f>VLOOKUP(B9,RMS!B:D,3,FALSE)</f>
        <v>236838.445821367</v>
      </c>
      <c r="J9" s="21">
        <f>VLOOKUP(B9,RMS!B:E,4,FALSE)</f>
        <v>165295.92775812</v>
      </c>
      <c r="K9" s="22">
        <f t="shared" si="1"/>
        <v>-0.23172136698849499</v>
      </c>
      <c r="L9" s="22">
        <f t="shared" si="2"/>
        <v>1.0418799938634038E-3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104481.5288</v>
      </c>
      <c r="F10" s="25">
        <f>VLOOKUP(C10,RA!B14:I43,8,0)</f>
        <v>20669.9205</v>
      </c>
      <c r="G10" s="16">
        <f t="shared" si="0"/>
        <v>83811.608299999993</v>
      </c>
      <c r="H10" s="27">
        <f>RA!J14</f>
        <v>19.783325088558598</v>
      </c>
      <c r="I10" s="20">
        <f>VLOOKUP(B10,RMS!B:D,3,FALSE)</f>
        <v>104481.52625384599</v>
      </c>
      <c r="J10" s="21">
        <f>VLOOKUP(B10,RMS!B:E,4,FALSE)</f>
        <v>83811.608804273506</v>
      </c>
      <c r="K10" s="22">
        <f t="shared" si="1"/>
        <v>2.5461540062678978E-3</v>
      </c>
      <c r="L10" s="22">
        <f t="shared" si="2"/>
        <v>-5.042735137976706E-4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79409.387400000007</v>
      </c>
      <c r="F11" s="25">
        <f>VLOOKUP(C11,RA!B15:I44,8,0)</f>
        <v>17468.508300000001</v>
      </c>
      <c r="G11" s="16">
        <f t="shared" si="0"/>
        <v>61940.879100000006</v>
      </c>
      <c r="H11" s="27">
        <f>RA!J15</f>
        <v>21.998039365305601</v>
      </c>
      <c r="I11" s="20">
        <f>VLOOKUP(B11,RMS!B:D,3,FALSE)</f>
        <v>79409.456931623907</v>
      </c>
      <c r="J11" s="21">
        <f>VLOOKUP(B11,RMS!B:E,4,FALSE)</f>
        <v>61940.877517093999</v>
      </c>
      <c r="K11" s="22">
        <f t="shared" si="1"/>
        <v>-6.9531623899820261E-2</v>
      </c>
      <c r="L11" s="22">
        <f t="shared" si="2"/>
        <v>1.5829060066607781E-3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805060.03879999998</v>
      </c>
      <c r="F12" s="25">
        <f>VLOOKUP(C12,RA!B16:I45,8,0)</f>
        <v>-12291.6991</v>
      </c>
      <c r="G12" s="16">
        <f t="shared" si="0"/>
        <v>817351.73789999995</v>
      </c>
      <c r="H12" s="27">
        <f>RA!J16</f>
        <v>-1.5268052701164601</v>
      </c>
      <c r="I12" s="20">
        <f>VLOOKUP(B12,RMS!B:D,3,FALSE)</f>
        <v>805059.653470085</v>
      </c>
      <c r="J12" s="21">
        <f>VLOOKUP(B12,RMS!B:E,4,FALSE)</f>
        <v>817351.73816666706</v>
      </c>
      <c r="K12" s="22">
        <f t="shared" si="1"/>
        <v>0.38532991497777402</v>
      </c>
      <c r="L12" s="22">
        <f t="shared" si="2"/>
        <v>-2.6666710618883371E-4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621595.42989999999</v>
      </c>
      <c r="F13" s="25">
        <f>VLOOKUP(C13,RA!B17:I46,8,0)</f>
        <v>84442.637600000002</v>
      </c>
      <c r="G13" s="16">
        <f t="shared" si="0"/>
        <v>537152.79229999997</v>
      </c>
      <c r="H13" s="27">
        <f>RA!J17</f>
        <v>13.5848227863556</v>
      </c>
      <c r="I13" s="20">
        <f>VLOOKUP(B13,RMS!B:D,3,FALSE)</f>
        <v>621595.453811966</v>
      </c>
      <c r="J13" s="21">
        <f>VLOOKUP(B13,RMS!B:E,4,FALSE)</f>
        <v>537152.79148205102</v>
      </c>
      <c r="K13" s="22">
        <f t="shared" si="1"/>
        <v>-2.3911966010928154E-2</v>
      </c>
      <c r="L13" s="22">
        <f t="shared" si="2"/>
        <v>8.1794895231723785E-4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1563827.5075000001</v>
      </c>
      <c r="F14" s="25">
        <f>VLOOKUP(C14,RA!B18:I47,8,0)</f>
        <v>207226.7187</v>
      </c>
      <c r="G14" s="16">
        <f t="shared" si="0"/>
        <v>1356600.7888</v>
      </c>
      <c r="H14" s="27">
        <f>RA!J18</f>
        <v>13.251251669775399</v>
      </c>
      <c r="I14" s="20">
        <f>VLOOKUP(B14,RMS!B:D,3,FALSE)</f>
        <v>1563827.93844359</v>
      </c>
      <c r="J14" s="21">
        <f>VLOOKUP(B14,RMS!B:E,4,FALSE)</f>
        <v>1356600.7701658099</v>
      </c>
      <c r="K14" s="22">
        <f t="shared" si="1"/>
        <v>-0.43094358989037573</v>
      </c>
      <c r="L14" s="22">
        <f t="shared" si="2"/>
        <v>1.8634190084412694E-2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534984.25150000001</v>
      </c>
      <c r="F15" s="25">
        <f>VLOOKUP(C15,RA!B19:I48,8,0)</f>
        <v>49541.493799999997</v>
      </c>
      <c r="G15" s="16">
        <f t="shared" si="0"/>
        <v>485442.75770000002</v>
      </c>
      <c r="H15" s="27">
        <f>RA!J19</f>
        <v>9.2603648913205401</v>
      </c>
      <c r="I15" s="20">
        <f>VLOOKUP(B15,RMS!B:D,3,FALSE)</f>
        <v>534984.27729658096</v>
      </c>
      <c r="J15" s="21">
        <f>VLOOKUP(B15,RMS!B:E,4,FALSE)</f>
        <v>485442.75837435899</v>
      </c>
      <c r="K15" s="22">
        <f t="shared" si="1"/>
        <v>-2.5796580943278968E-2</v>
      </c>
      <c r="L15" s="22">
        <f t="shared" si="2"/>
        <v>-6.7435897653922439E-4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1426649.89</v>
      </c>
      <c r="F16" s="25">
        <f>VLOOKUP(C16,RA!B20:I49,8,0)</f>
        <v>-22148.2235</v>
      </c>
      <c r="G16" s="16">
        <f t="shared" si="0"/>
        <v>1448798.1135</v>
      </c>
      <c r="H16" s="27">
        <f>RA!J20</f>
        <v>-1.5524638283889001</v>
      </c>
      <c r="I16" s="20">
        <f>VLOOKUP(B16,RMS!B:D,3,FALSE)</f>
        <v>1426650.0507</v>
      </c>
      <c r="J16" s="21">
        <f>VLOOKUP(B16,RMS!B:E,4,FALSE)</f>
        <v>1448798.1135</v>
      </c>
      <c r="K16" s="22">
        <f t="shared" si="1"/>
        <v>-0.16070000012405217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337572.76370000001</v>
      </c>
      <c r="F17" s="25">
        <f>VLOOKUP(C17,RA!B21:I50,8,0)</f>
        <v>37849.172700000003</v>
      </c>
      <c r="G17" s="16">
        <f t="shared" si="0"/>
        <v>299723.59100000001</v>
      </c>
      <c r="H17" s="27">
        <f>RA!J21</f>
        <v>11.2121523920207</v>
      </c>
      <c r="I17" s="20">
        <f>VLOOKUP(B17,RMS!B:D,3,FALSE)</f>
        <v>337572.32725194801</v>
      </c>
      <c r="J17" s="21">
        <f>VLOOKUP(B17,RMS!B:E,4,FALSE)</f>
        <v>299723.59088767902</v>
      </c>
      <c r="K17" s="22">
        <f t="shared" si="1"/>
        <v>0.43644805200165138</v>
      </c>
      <c r="L17" s="22">
        <f t="shared" si="2"/>
        <v>1.1232099495828152E-4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1228990.0141</v>
      </c>
      <c r="F18" s="25">
        <f>VLOOKUP(C18,RA!B22:I51,8,0)</f>
        <v>62591.984900000003</v>
      </c>
      <c r="G18" s="16">
        <f t="shared" si="0"/>
        <v>1166398.0292</v>
      </c>
      <c r="H18" s="27">
        <f>RA!J22</f>
        <v>5.0929612268523297</v>
      </c>
      <c r="I18" s="20">
        <f>VLOOKUP(B18,RMS!B:D,3,FALSE)</f>
        <v>1228991.6063230401</v>
      </c>
      <c r="J18" s="21">
        <f>VLOOKUP(B18,RMS!B:E,4,FALSE)</f>
        <v>1166398.02902138</v>
      </c>
      <c r="K18" s="22">
        <f t="shared" si="1"/>
        <v>-1.5922230400610715</v>
      </c>
      <c r="L18" s="22">
        <f t="shared" si="2"/>
        <v>1.786199864000082E-4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2731373.0337999999</v>
      </c>
      <c r="F19" s="25">
        <f>VLOOKUP(C19,RA!B23:I52,8,0)</f>
        <v>218657.147</v>
      </c>
      <c r="G19" s="16">
        <f t="shared" si="0"/>
        <v>2512715.8868</v>
      </c>
      <c r="H19" s="27">
        <f>RA!J23</f>
        <v>8.0053930493629792</v>
      </c>
      <c r="I19" s="20">
        <f>VLOOKUP(B19,RMS!B:D,3,FALSE)</f>
        <v>2731374.7339324802</v>
      </c>
      <c r="J19" s="21">
        <f>VLOOKUP(B19,RMS!B:E,4,FALSE)</f>
        <v>2512715.9064581199</v>
      </c>
      <c r="K19" s="22">
        <f t="shared" si="1"/>
        <v>-1.7001324803568423</v>
      </c>
      <c r="L19" s="22">
        <f t="shared" si="2"/>
        <v>-1.9658119883388281E-2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326722.84889999998</v>
      </c>
      <c r="F20" s="25">
        <f>VLOOKUP(C20,RA!B24:I53,8,0)</f>
        <v>42181.010300000002</v>
      </c>
      <c r="G20" s="16">
        <f t="shared" si="0"/>
        <v>284541.83859999996</v>
      </c>
      <c r="H20" s="27">
        <f>RA!J24</f>
        <v>12.9103337712724</v>
      </c>
      <c r="I20" s="20">
        <f>VLOOKUP(B20,RMS!B:D,3,FALSE)</f>
        <v>326722.98139278399</v>
      </c>
      <c r="J20" s="21">
        <f>VLOOKUP(B20,RMS!B:E,4,FALSE)</f>
        <v>284541.84499959799</v>
      </c>
      <c r="K20" s="22">
        <f t="shared" si="1"/>
        <v>-0.13249278400326148</v>
      </c>
      <c r="L20" s="22">
        <f t="shared" si="2"/>
        <v>-6.3995980308391154E-3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352218.82250000001</v>
      </c>
      <c r="F21" s="25">
        <f>VLOOKUP(C21,RA!B25:I54,8,0)</f>
        <v>22851.541499999999</v>
      </c>
      <c r="G21" s="16">
        <f t="shared" si="0"/>
        <v>329367.28100000002</v>
      </c>
      <c r="H21" s="27">
        <f>RA!J25</f>
        <v>6.4878819756999198</v>
      </c>
      <c r="I21" s="20">
        <f>VLOOKUP(B21,RMS!B:D,3,FALSE)</f>
        <v>352218.81787010003</v>
      </c>
      <c r="J21" s="21">
        <f>VLOOKUP(B21,RMS!B:E,4,FALSE)</f>
        <v>329367.27703065099</v>
      </c>
      <c r="K21" s="22">
        <f t="shared" si="1"/>
        <v>4.6298999805003405E-3</v>
      </c>
      <c r="L21" s="22">
        <f t="shared" si="2"/>
        <v>3.9693490252830088E-3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649897.01599999995</v>
      </c>
      <c r="F22" s="25">
        <f>VLOOKUP(C22,RA!B26:I55,8,0)</f>
        <v>129966.9084</v>
      </c>
      <c r="G22" s="16">
        <f t="shared" si="0"/>
        <v>519930.10759999993</v>
      </c>
      <c r="H22" s="27">
        <f>RA!J26</f>
        <v>19.998077418468998</v>
      </c>
      <c r="I22" s="20">
        <f>VLOOKUP(B22,RMS!B:D,3,FALSE)</f>
        <v>649896.940377914</v>
      </c>
      <c r="J22" s="21">
        <f>VLOOKUP(B22,RMS!B:E,4,FALSE)</f>
        <v>519930.09361878101</v>
      </c>
      <c r="K22" s="22">
        <f t="shared" si="1"/>
        <v>7.5622085947543383E-2</v>
      </c>
      <c r="L22" s="22">
        <f t="shared" si="2"/>
        <v>1.3981218915432692E-2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233162.5637</v>
      </c>
      <c r="F23" s="25">
        <f>VLOOKUP(C23,RA!B27:I56,8,0)</f>
        <v>54048.615899999997</v>
      </c>
      <c r="G23" s="16">
        <f t="shared" si="0"/>
        <v>179113.94779999999</v>
      </c>
      <c r="H23" s="27">
        <f>RA!J27</f>
        <v>23.1806577532498</v>
      </c>
      <c r="I23" s="20">
        <f>VLOOKUP(B23,RMS!B:D,3,FALSE)</f>
        <v>233162.30212517999</v>
      </c>
      <c r="J23" s="21">
        <f>VLOOKUP(B23,RMS!B:E,4,FALSE)</f>
        <v>179113.95621605599</v>
      </c>
      <c r="K23" s="22">
        <f t="shared" si="1"/>
        <v>0.26157482000417076</v>
      </c>
      <c r="L23" s="22">
        <f t="shared" si="2"/>
        <v>-8.4160559927113354E-3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1111092.7738999999</v>
      </c>
      <c r="F24" s="25">
        <f>VLOOKUP(C24,RA!B28:I57,8,0)</f>
        <v>69602.458100000003</v>
      </c>
      <c r="G24" s="16">
        <f t="shared" si="0"/>
        <v>1041490.3157999999</v>
      </c>
      <c r="H24" s="27">
        <f>RA!J28</f>
        <v>6.2643246122185996</v>
      </c>
      <c r="I24" s="20">
        <f>VLOOKUP(B24,RMS!B:D,3,FALSE)</f>
        <v>1111093.4912752199</v>
      </c>
      <c r="J24" s="21">
        <f>VLOOKUP(B24,RMS!B:E,4,FALSE)</f>
        <v>1041490.3065964601</v>
      </c>
      <c r="K24" s="22">
        <f t="shared" si="1"/>
        <v>-0.71737522003240883</v>
      </c>
      <c r="L24" s="22">
        <f t="shared" si="2"/>
        <v>9.2035398120060563E-3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698655.71039999998</v>
      </c>
      <c r="F25" s="25">
        <f>VLOOKUP(C25,RA!B29:I58,8,0)</f>
        <v>96992.406700000007</v>
      </c>
      <c r="G25" s="16">
        <f t="shared" si="0"/>
        <v>601663.30369999993</v>
      </c>
      <c r="H25" s="27">
        <f>RA!J29</f>
        <v>13.8827186633126</v>
      </c>
      <c r="I25" s="20">
        <f>VLOOKUP(B25,RMS!B:D,3,FALSE)</f>
        <v>698656.12869291997</v>
      </c>
      <c r="J25" s="21">
        <f>VLOOKUP(B25,RMS!B:E,4,FALSE)</f>
        <v>601663.26248464605</v>
      </c>
      <c r="K25" s="22">
        <f t="shared" si="1"/>
        <v>-0.41829291998874396</v>
      </c>
      <c r="L25" s="22">
        <f t="shared" si="2"/>
        <v>4.1215353878214955E-2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1200741.0267</v>
      </c>
      <c r="F26" s="25">
        <f>VLOOKUP(C26,RA!B30:I59,8,0)</f>
        <v>146029.73420000001</v>
      </c>
      <c r="G26" s="16">
        <f t="shared" si="0"/>
        <v>1054711.2925</v>
      </c>
      <c r="H26" s="27">
        <f>RA!J30</f>
        <v>12.161634436805601</v>
      </c>
      <c r="I26" s="20">
        <f>VLOOKUP(B26,RMS!B:D,3,FALSE)</f>
        <v>1200741.0632654901</v>
      </c>
      <c r="J26" s="21">
        <f>VLOOKUP(B26,RMS!B:E,4,FALSE)</f>
        <v>1054711.2729710301</v>
      </c>
      <c r="K26" s="22">
        <f t="shared" si="1"/>
        <v>-3.6565490067005157E-2</v>
      </c>
      <c r="L26" s="22">
        <f t="shared" si="2"/>
        <v>1.9528969889506698E-2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859982.24540000001</v>
      </c>
      <c r="F27" s="25">
        <f>VLOOKUP(C27,RA!B31:I60,8,0)</f>
        <v>33247.7762</v>
      </c>
      <c r="G27" s="16">
        <f t="shared" si="0"/>
        <v>826734.46920000005</v>
      </c>
      <c r="H27" s="27">
        <f>RA!J31</f>
        <v>3.8661003035633099</v>
      </c>
      <c r="I27" s="20">
        <f>VLOOKUP(B27,RMS!B:D,3,FALSE)</f>
        <v>859982.16003893805</v>
      </c>
      <c r="J27" s="21">
        <f>VLOOKUP(B27,RMS!B:E,4,FALSE)</f>
        <v>826734.43761327397</v>
      </c>
      <c r="K27" s="22">
        <f t="shared" si="1"/>
        <v>8.5361061966978014E-2</v>
      </c>
      <c r="L27" s="22">
        <f t="shared" si="2"/>
        <v>3.1586726079694927E-2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135196.75330000001</v>
      </c>
      <c r="F28" s="25">
        <f>VLOOKUP(C28,RA!B32:I61,8,0)</f>
        <v>25986.2804</v>
      </c>
      <c r="G28" s="16">
        <f t="shared" si="0"/>
        <v>109210.47290000001</v>
      </c>
      <c r="H28" s="27">
        <f>RA!J32</f>
        <v>19.221083173748099</v>
      </c>
      <c r="I28" s="20">
        <f>VLOOKUP(B28,RMS!B:D,3,FALSE)</f>
        <v>135196.65273676699</v>
      </c>
      <c r="J28" s="21">
        <f>VLOOKUP(B28,RMS!B:E,4,FALSE)</f>
        <v>109210.503088881</v>
      </c>
      <c r="K28" s="22">
        <f t="shared" si="1"/>
        <v>0.10056323301978409</v>
      </c>
      <c r="L28" s="22">
        <f t="shared" si="2"/>
        <v>-3.0188880991772749E-2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4.3362999999999996</v>
      </c>
      <c r="F29" s="25">
        <f>VLOOKUP(C29,RA!B33:I62,8,0)</f>
        <v>0.1767</v>
      </c>
      <c r="G29" s="16">
        <f t="shared" si="0"/>
        <v>4.1595999999999993</v>
      </c>
      <c r="H29" s="27">
        <f>RA!J33</f>
        <v>4.0749025667043304</v>
      </c>
      <c r="I29" s="20">
        <f>VLOOKUP(B29,RMS!B:D,3,FALSE)</f>
        <v>4.3362999999999996</v>
      </c>
      <c r="J29" s="21">
        <f>VLOOKUP(B29,RMS!B:E,4,FALSE)</f>
        <v>4.1596000000000002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268091.98330000002</v>
      </c>
      <c r="F30" s="25">
        <f>VLOOKUP(C30,RA!B34:I64,8,0)</f>
        <v>30161.019199999999</v>
      </c>
      <c r="G30" s="16">
        <f t="shared" si="0"/>
        <v>237930.96410000001</v>
      </c>
      <c r="H30" s="27">
        <f>RA!J34</f>
        <v>0</v>
      </c>
      <c r="I30" s="20">
        <f>VLOOKUP(B30,RMS!B:D,3,FALSE)</f>
        <v>268091.98340000003</v>
      </c>
      <c r="J30" s="21">
        <f>VLOOKUP(B30,RMS!B:E,4,FALSE)</f>
        <v>237930.9332</v>
      </c>
      <c r="K30" s="22">
        <f t="shared" si="1"/>
        <v>-1.0000000474974513E-4</v>
      </c>
      <c r="L30" s="22">
        <f t="shared" si="2"/>
        <v>3.0900000012479722E-2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11.250250316604699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65271.56</v>
      </c>
      <c r="F32" s="25">
        <f>VLOOKUP(C32,RA!B34:I65,8,0)</f>
        <v>3857.23</v>
      </c>
      <c r="G32" s="16">
        <f t="shared" si="0"/>
        <v>61414.329999999994</v>
      </c>
      <c r="H32" s="27">
        <f>RA!J34</f>
        <v>0</v>
      </c>
      <c r="I32" s="20">
        <f>VLOOKUP(B32,RMS!B:D,3,FALSE)</f>
        <v>65271.56</v>
      </c>
      <c r="J32" s="21">
        <f>VLOOKUP(B32,RMS!B:E,4,FALSE)</f>
        <v>61414.33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188530.94</v>
      </c>
      <c r="F33" s="25">
        <f>VLOOKUP(C33,RA!B34:I65,8,0)</f>
        <v>-33395.74</v>
      </c>
      <c r="G33" s="16">
        <f t="shared" si="0"/>
        <v>221926.68</v>
      </c>
      <c r="H33" s="27">
        <f>RA!J34</f>
        <v>0</v>
      </c>
      <c r="I33" s="20">
        <f>VLOOKUP(B33,RMS!B:D,3,FALSE)</f>
        <v>188530.94</v>
      </c>
      <c r="J33" s="21">
        <f>VLOOKUP(B33,RMS!B:E,4,FALSE)</f>
        <v>221926.68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27226.09</v>
      </c>
      <c r="F34" s="25">
        <f>VLOOKUP(C34,RA!B34:I66,8,0)</f>
        <v>-2514.9699999999998</v>
      </c>
      <c r="G34" s="16">
        <f t="shared" si="0"/>
        <v>29741.06</v>
      </c>
      <c r="H34" s="27">
        <f>RA!J35</f>
        <v>11.250250316604699</v>
      </c>
      <c r="I34" s="20">
        <f>VLOOKUP(B34,RMS!B:D,3,FALSE)</f>
        <v>27226.09</v>
      </c>
      <c r="J34" s="21">
        <f>VLOOKUP(B34,RMS!B:E,4,FALSE)</f>
        <v>29741.06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97213.29</v>
      </c>
      <c r="F35" s="25">
        <f>VLOOKUP(C35,RA!B34:I67,8,0)</f>
        <v>-13404.76</v>
      </c>
      <c r="G35" s="16">
        <f t="shared" si="0"/>
        <v>110618.04999999999</v>
      </c>
      <c r="H35" s="27">
        <f>RA!J34</f>
        <v>0</v>
      </c>
      <c r="I35" s="20">
        <f>VLOOKUP(B35,RMS!B:D,3,FALSE)</f>
        <v>97213.29</v>
      </c>
      <c r="J35" s="21">
        <f>VLOOKUP(B35,RMS!B:E,4,FALSE)</f>
        <v>110618.05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11.250250316604699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26455.9827</v>
      </c>
      <c r="F37" s="25">
        <f>VLOOKUP(C37,RA!B8:I68,8,0)</f>
        <v>2013.5054</v>
      </c>
      <c r="G37" s="16">
        <f t="shared" si="0"/>
        <v>24442.477299999999</v>
      </c>
      <c r="H37" s="27">
        <f>RA!J35</f>
        <v>11.250250316604699</v>
      </c>
      <c r="I37" s="20">
        <f>VLOOKUP(B37,RMS!B:D,3,FALSE)</f>
        <v>26455.982905982899</v>
      </c>
      <c r="J37" s="21">
        <f>VLOOKUP(B37,RMS!B:E,4,FALSE)</f>
        <v>24442.4764957265</v>
      </c>
      <c r="K37" s="22">
        <f t="shared" si="1"/>
        <v>-2.0598289847839624E-4</v>
      </c>
      <c r="L37" s="22">
        <f t="shared" si="2"/>
        <v>8.0427349894307554E-4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264161.56469999999</v>
      </c>
      <c r="F38" s="25">
        <f>VLOOKUP(C38,RA!B8:I69,8,0)</f>
        <v>19873.925599999999</v>
      </c>
      <c r="G38" s="16">
        <f t="shared" si="0"/>
        <v>244287.6391</v>
      </c>
      <c r="H38" s="27">
        <f>RA!J36</f>
        <v>0</v>
      </c>
      <c r="I38" s="20">
        <f>VLOOKUP(B38,RMS!B:D,3,FALSE)</f>
        <v>264161.55975641002</v>
      </c>
      <c r="J38" s="21">
        <f>VLOOKUP(B38,RMS!B:E,4,FALSE)</f>
        <v>244287.63857948699</v>
      </c>
      <c r="K38" s="22">
        <f t="shared" si="1"/>
        <v>4.9435899709351361E-3</v>
      </c>
      <c r="L38" s="22">
        <f t="shared" si="2"/>
        <v>5.2051301463507116E-4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131179.47</v>
      </c>
      <c r="F39" s="25">
        <f>VLOOKUP(C39,RA!B9:I70,8,0)</f>
        <v>-11177.95</v>
      </c>
      <c r="G39" s="16">
        <f t="shared" si="0"/>
        <v>142357.42000000001</v>
      </c>
      <c r="H39" s="27">
        <f>RA!J37</f>
        <v>5.9095109723132104</v>
      </c>
      <c r="I39" s="20">
        <f>VLOOKUP(B39,RMS!B:D,3,FALSE)</f>
        <v>131179.47</v>
      </c>
      <c r="J39" s="21">
        <f>VLOOKUP(B39,RMS!B:E,4,FALSE)</f>
        <v>142357.42000000001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23688.06</v>
      </c>
      <c r="F40" s="25">
        <f>VLOOKUP(C40,RA!B10:I71,8,0)</f>
        <v>3175.03</v>
      </c>
      <c r="G40" s="16">
        <f t="shared" si="0"/>
        <v>20513.030000000002</v>
      </c>
      <c r="H40" s="27">
        <f>RA!J38</f>
        <v>-17.713665459897499</v>
      </c>
      <c r="I40" s="20">
        <f>VLOOKUP(B40,RMS!B:D,3,FALSE)</f>
        <v>23688.06</v>
      </c>
      <c r="J40" s="21">
        <f>VLOOKUP(B40,RMS!B:E,4,FALSE)</f>
        <v>20513.03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-9.2373528479484204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14093.9681</v>
      </c>
      <c r="F42" s="25">
        <f>VLOOKUP(C42,RA!B8:I72,8,0)</f>
        <v>1505.5915</v>
      </c>
      <c r="G42" s="16">
        <f t="shared" si="0"/>
        <v>12588.3766</v>
      </c>
      <c r="H42" s="27">
        <f>RA!J39</f>
        <v>-9.2373528479484204</v>
      </c>
      <c r="I42" s="20">
        <f>VLOOKUP(B42,RMS!B:D,3,FALSE)</f>
        <v>14093.967929808599</v>
      </c>
      <c r="J42" s="21">
        <f>VLOOKUP(B42,RMS!B:E,4,FALSE)</f>
        <v>12588.376779366199</v>
      </c>
      <c r="K42" s="22">
        <f t="shared" si="1"/>
        <v>1.7019140068441629E-4</v>
      </c>
      <c r="L42" s="22">
        <f t="shared" si="2"/>
        <v>-1.7936619951797184E-4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17369229.6237</v>
      </c>
      <c r="E7" s="65"/>
      <c r="F7" s="65"/>
      <c r="G7" s="53">
        <v>13823300.666200001</v>
      </c>
      <c r="H7" s="54">
        <v>25.651825444051202</v>
      </c>
      <c r="I7" s="53">
        <v>1531082.5220000001</v>
      </c>
      <c r="J7" s="54">
        <v>8.8149132412347502</v>
      </c>
      <c r="K7" s="53">
        <v>1583514.6329999999</v>
      </c>
      <c r="L7" s="54">
        <v>11.455401797574501</v>
      </c>
      <c r="M7" s="54">
        <v>-3.3111226070999998E-2</v>
      </c>
      <c r="N7" s="53">
        <v>470601097.63739997</v>
      </c>
      <c r="O7" s="53">
        <v>6482973826.7154999</v>
      </c>
      <c r="P7" s="53">
        <v>954427</v>
      </c>
      <c r="Q7" s="53">
        <v>868428</v>
      </c>
      <c r="R7" s="54">
        <v>9.9028359288277201</v>
      </c>
      <c r="S7" s="53">
        <v>18.198594155131801</v>
      </c>
      <c r="T7" s="53">
        <v>17.789933430405299</v>
      </c>
      <c r="U7" s="55">
        <v>2.2455620540957901</v>
      </c>
    </row>
    <row r="8" spans="1:23" ht="12" thickBot="1">
      <c r="A8" s="74">
        <v>42664</v>
      </c>
      <c r="B8" s="70" t="s">
        <v>6</v>
      </c>
      <c r="C8" s="71"/>
      <c r="D8" s="56">
        <v>587769.42579999997</v>
      </c>
      <c r="E8" s="59"/>
      <c r="F8" s="59"/>
      <c r="G8" s="56">
        <v>476938.36940000003</v>
      </c>
      <c r="H8" s="57">
        <v>23.238024766056899</v>
      </c>
      <c r="I8" s="56">
        <v>110623.7984</v>
      </c>
      <c r="J8" s="57">
        <v>18.820951472498301</v>
      </c>
      <c r="K8" s="56">
        <v>120286.0974</v>
      </c>
      <c r="L8" s="57">
        <v>25.220469795987</v>
      </c>
      <c r="M8" s="57">
        <v>-8.0327645578764997E-2</v>
      </c>
      <c r="N8" s="56">
        <v>15496362.315199999</v>
      </c>
      <c r="O8" s="56">
        <v>239144286.40869999</v>
      </c>
      <c r="P8" s="56">
        <v>22776</v>
      </c>
      <c r="Q8" s="56">
        <v>19366</v>
      </c>
      <c r="R8" s="57">
        <v>17.608179283279998</v>
      </c>
      <c r="S8" s="56">
        <v>25.806525544432699</v>
      </c>
      <c r="T8" s="56">
        <v>25.7989529639575</v>
      </c>
      <c r="U8" s="58">
        <v>2.9343665276632999E-2</v>
      </c>
    </row>
    <row r="9" spans="1:23" ht="12" thickBot="1">
      <c r="A9" s="75"/>
      <c r="B9" s="70" t="s">
        <v>7</v>
      </c>
      <c r="C9" s="71"/>
      <c r="D9" s="56">
        <v>74745.279399999999</v>
      </c>
      <c r="E9" s="59"/>
      <c r="F9" s="59"/>
      <c r="G9" s="56">
        <v>65585.080100000006</v>
      </c>
      <c r="H9" s="57">
        <v>13.966895040812799</v>
      </c>
      <c r="I9" s="56">
        <v>16726.1011</v>
      </c>
      <c r="J9" s="57">
        <v>22.377468161554599</v>
      </c>
      <c r="K9" s="56">
        <v>14058.3223</v>
      </c>
      <c r="L9" s="57">
        <v>21.435244538185799</v>
      </c>
      <c r="M9" s="57">
        <v>0.189765090248358</v>
      </c>
      <c r="N9" s="56">
        <v>2170367.5010000002</v>
      </c>
      <c r="O9" s="56">
        <v>34142335.714599997</v>
      </c>
      <c r="P9" s="56">
        <v>4306</v>
      </c>
      <c r="Q9" s="56">
        <v>3604</v>
      </c>
      <c r="R9" s="57">
        <v>19.478357380688099</v>
      </c>
      <c r="S9" s="56">
        <v>17.3584020901068</v>
      </c>
      <c r="T9" s="56">
        <v>16.587412097669301</v>
      </c>
      <c r="U9" s="58">
        <v>4.4415954212570599</v>
      </c>
    </row>
    <row r="10" spans="1:23" ht="12" thickBot="1">
      <c r="A10" s="75"/>
      <c r="B10" s="70" t="s">
        <v>8</v>
      </c>
      <c r="C10" s="71"/>
      <c r="D10" s="56">
        <v>123049.71859999999</v>
      </c>
      <c r="E10" s="59"/>
      <c r="F10" s="59"/>
      <c r="G10" s="56">
        <v>99559.544500000004</v>
      </c>
      <c r="H10" s="57">
        <v>23.594095591708999</v>
      </c>
      <c r="I10" s="56">
        <v>17765.428500000002</v>
      </c>
      <c r="J10" s="57">
        <v>14.437601891435801</v>
      </c>
      <c r="K10" s="56">
        <v>27937.272000000001</v>
      </c>
      <c r="L10" s="57">
        <v>28.060867634845401</v>
      </c>
      <c r="M10" s="57">
        <v>-0.36409580362749799</v>
      </c>
      <c r="N10" s="56">
        <v>3139068.6046000002</v>
      </c>
      <c r="O10" s="56">
        <v>54899485.455300003</v>
      </c>
      <c r="P10" s="56">
        <v>98723</v>
      </c>
      <c r="Q10" s="56">
        <v>87839</v>
      </c>
      <c r="R10" s="57">
        <v>12.3908514441194</v>
      </c>
      <c r="S10" s="56">
        <v>1.24641389139309</v>
      </c>
      <c r="T10" s="56">
        <v>0.93115754505401904</v>
      </c>
      <c r="U10" s="58">
        <v>25.293070665853701</v>
      </c>
    </row>
    <row r="11" spans="1:23" ht="12" thickBot="1">
      <c r="A11" s="75"/>
      <c r="B11" s="70" t="s">
        <v>9</v>
      </c>
      <c r="C11" s="71"/>
      <c r="D11" s="56">
        <v>41283.775800000003</v>
      </c>
      <c r="E11" s="59"/>
      <c r="F11" s="59"/>
      <c r="G11" s="56">
        <v>58085.3148</v>
      </c>
      <c r="H11" s="57">
        <v>-28.925622694567899</v>
      </c>
      <c r="I11" s="56">
        <v>9550.3174999999992</v>
      </c>
      <c r="J11" s="57">
        <v>23.133343098912999</v>
      </c>
      <c r="K11" s="56">
        <v>7802.9853999999996</v>
      </c>
      <c r="L11" s="57">
        <v>13.433662926451101</v>
      </c>
      <c r="M11" s="57">
        <v>0.22393122765550699</v>
      </c>
      <c r="N11" s="56">
        <v>1085048.5796999999</v>
      </c>
      <c r="O11" s="56">
        <v>19371659.950300001</v>
      </c>
      <c r="P11" s="56">
        <v>2067</v>
      </c>
      <c r="Q11" s="56">
        <v>1874</v>
      </c>
      <c r="R11" s="57">
        <v>10.298826040554999</v>
      </c>
      <c r="S11" s="56">
        <v>19.972799129172699</v>
      </c>
      <c r="T11" s="56">
        <v>21.320980362860201</v>
      </c>
      <c r="U11" s="58">
        <v>-6.75008658009427</v>
      </c>
    </row>
    <row r="12" spans="1:23" ht="12" thickBot="1">
      <c r="A12" s="75"/>
      <c r="B12" s="70" t="s">
        <v>10</v>
      </c>
      <c r="C12" s="71"/>
      <c r="D12" s="56">
        <v>198012.35860000001</v>
      </c>
      <c r="E12" s="59"/>
      <c r="F12" s="59"/>
      <c r="G12" s="56">
        <v>103917.7887</v>
      </c>
      <c r="H12" s="57">
        <v>90.547124873529896</v>
      </c>
      <c r="I12" s="56">
        <v>19867.140200000002</v>
      </c>
      <c r="J12" s="57">
        <v>10.0332829427749</v>
      </c>
      <c r="K12" s="56">
        <v>21139.260200000001</v>
      </c>
      <c r="L12" s="57">
        <v>20.342292175814901</v>
      </c>
      <c r="M12" s="57">
        <v>-6.0178075673623002E-2</v>
      </c>
      <c r="N12" s="56">
        <v>4888719.8443999998</v>
      </c>
      <c r="O12" s="56">
        <v>69605621.193000004</v>
      </c>
      <c r="P12" s="56">
        <v>1452</v>
      </c>
      <c r="Q12" s="56">
        <v>1449</v>
      </c>
      <c r="R12" s="57">
        <v>0.20703933747412401</v>
      </c>
      <c r="S12" s="56">
        <v>136.372147796143</v>
      </c>
      <c r="T12" s="56">
        <v>125.50084899930999</v>
      </c>
      <c r="U12" s="58">
        <v>7.9717882078709996</v>
      </c>
    </row>
    <row r="13" spans="1:23" ht="12" thickBot="1">
      <c r="A13" s="75"/>
      <c r="B13" s="70" t="s">
        <v>11</v>
      </c>
      <c r="C13" s="71"/>
      <c r="D13" s="56">
        <v>236838.21410000001</v>
      </c>
      <c r="E13" s="59"/>
      <c r="F13" s="59"/>
      <c r="G13" s="56">
        <v>188269.26639999999</v>
      </c>
      <c r="H13" s="57">
        <v>25.797597573259502</v>
      </c>
      <c r="I13" s="56">
        <v>71542.285300000003</v>
      </c>
      <c r="J13" s="57">
        <v>30.207238967691602</v>
      </c>
      <c r="K13" s="56">
        <v>55775.5867</v>
      </c>
      <c r="L13" s="57">
        <v>29.625433702757501</v>
      </c>
      <c r="M13" s="57">
        <v>0.28268099957073201</v>
      </c>
      <c r="N13" s="56">
        <v>6484866.6298000002</v>
      </c>
      <c r="O13" s="56">
        <v>100323132.721</v>
      </c>
      <c r="P13" s="56">
        <v>9048</v>
      </c>
      <c r="Q13" s="56">
        <v>8544</v>
      </c>
      <c r="R13" s="57">
        <v>5.8988764044943798</v>
      </c>
      <c r="S13" s="56">
        <v>26.1757531056587</v>
      </c>
      <c r="T13" s="56">
        <v>26.6137707279963</v>
      </c>
      <c r="U13" s="58">
        <v>-1.6733716144459501</v>
      </c>
    </row>
    <row r="14" spans="1:23" ht="12" thickBot="1">
      <c r="A14" s="75"/>
      <c r="B14" s="70" t="s">
        <v>12</v>
      </c>
      <c r="C14" s="71"/>
      <c r="D14" s="56">
        <v>104481.5288</v>
      </c>
      <c r="E14" s="59"/>
      <c r="F14" s="59"/>
      <c r="G14" s="56">
        <v>99142.969500000007</v>
      </c>
      <c r="H14" s="57">
        <v>5.3847078889441402</v>
      </c>
      <c r="I14" s="56">
        <v>20669.9205</v>
      </c>
      <c r="J14" s="57">
        <v>19.783325088558598</v>
      </c>
      <c r="K14" s="56">
        <v>20017.022499999999</v>
      </c>
      <c r="L14" s="57">
        <v>20.190057450316701</v>
      </c>
      <c r="M14" s="57">
        <v>3.2617138737791998E-2</v>
      </c>
      <c r="N14" s="56">
        <v>2689218.1198999998</v>
      </c>
      <c r="O14" s="56">
        <v>41737564.828000002</v>
      </c>
      <c r="P14" s="56">
        <v>1719</v>
      </c>
      <c r="Q14" s="56">
        <v>1959</v>
      </c>
      <c r="R14" s="57">
        <v>-12.2511485451761</v>
      </c>
      <c r="S14" s="56">
        <v>60.780412332751602</v>
      </c>
      <c r="T14" s="56">
        <v>55.635736855538497</v>
      </c>
      <c r="U14" s="58">
        <v>8.4643642248554691</v>
      </c>
    </row>
    <row r="15" spans="1:23" ht="12" thickBot="1">
      <c r="A15" s="75"/>
      <c r="B15" s="70" t="s">
        <v>13</v>
      </c>
      <c r="C15" s="71"/>
      <c r="D15" s="56">
        <v>79409.387400000007</v>
      </c>
      <c r="E15" s="59"/>
      <c r="F15" s="59"/>
      <c r="G15" s="56">
        <v>52006.375599999999</v>
      </c>
      <c r="H15" s="57">
        <v>52.6916392150966</v>
      </c>
      <c r="I15" s="56">
        <v>17468.508300000001</v>
      </c>
      <c r="J15" s="57">
        <v>21.998039365305601</v>
      </c>
      <c r="K15" s="56">
        <v>10314.7907</v>
      </c>
      <c r="L15" s="57">
        <v>19.833704196837001</v>
      </c>
      <c r="M15" s="57">
        <v>0.69353977293984304</v>
      </c>
      <c r="N15" s="56">
        <v>2595196.8890999998</v>
      </c>
      <c r="O15" s="56">
        <v>37036206.393799998</v>
      </c>
      <c r="P15" s="56">
        <v>2575</v>
      </c>
      <c r="Q15" s="56">
        <v>2538</v>
      </c>
      <c r="R15" s="57">
        <v>1.45784081954294</v>
      </c>
      <c r="S15" s="56">
        <v>30.838597048543701</v>
      </c>
      <c r="T15" s="56">
        <v>28.7006627659574</v>
      </c>
      <c r="U15" s="58">
        <v>6.93265740727725</v>
      </c>
    </row>
    <row r="16" spans="1:23" ht="12" thickBot="1">
      <c r="A16" s="75"/>
      <c r="B16" s="70" t="s">
        <v>14</v>
      </c>
      <c r="C16" s="71"/>
      <c r="D16" s="56">
        <v>805060.03879999998</v>
      </c>
      <c r="E16" s="59"/>
      <c r="F16" s="59"/>
      <c r="G16" s="56">
        <v>726476.61970000004</v>
      </c>
      <c r="H16" s="57">
        <v>10.817060999492501</v>
      </c>
      <c r="I16" s="56">
        <v>-12291.6991</v>
      </c>
      <c r="J16" s="57">
        <v>-1.5268052701164601</v>
      </c>
      <c r="K16" s="56">
        <v>15005.060299999999</v>
      </c>
      <c r="L16" s="57">
        <v>2.06545673915788</v>
      </c>
      <c r="M16" s="57">
        <v>-1.8191702568499499</v>
      </c>
      <c r="N16" s="56">
        <v>22763906.192400001</v>
      </c>
      <c r="O16" s="56">
        <v>339789983.25349998</v>
      </c>
      <c r="P16" s="56">
        <v>43281</v>
      </c>
      <c r="Q16" s="56">
        <v>35267</v>
      </c>
      <c r="R16" s="57">
        <v>22.723792780786599</v>
      </c>
      <c r="S16" s="56">
        <v>18.6007725976757</v>
      </c>
      <c r="T16" s="56">
        <v>19.670902775966201</v>
      </c>
      <c r="U16" s="58">
        <v>-5.7531490838410999</v>
      </c>
    </row>
    <row r="17" spans="1:21" ht="12" thickBot="1">
      <c r="A17" s="75"/>
      <c r="B17" s="70" t="s">
        <v>15</v>
      </c>
      <c r="C17" s="71"/>
      <c r="D17" s="56">
        <v>621595.42989999999</v>
      </c>
      <c r="E17" s="59"/>
      <c r="F17" s="59"/>
      <c r="G17" s="56">
        <v>434721.30800000002</v>
      </c>
      <c r="H17" s="57">
        <v>42.987108858257301</v>
      </c>
      <c r="I17" s="56">
        <v>84442.637600000002</v>
      </c>
      <c r="J17" s="57">
        <v>13.5848227863556</v>
      </c>
      <c r="K17" s="56">
        <v>52334.308700000001</v>
      </c>
      <c r="L17" s="57">
        <v>12.0385883408319</v>
      </c>
      <c r="M17" s="57">
        <v>0.61352351254044601</v>
      </c>
      <c r="N17" s="56">
        <v>15661899.3771</v>
      </c>
      <c r="O17" s="56">
        <v>343808782.99839997</v>
      </c>
      <c r="P17" s="56">
        <v>10784</v>
      </c>
      <c r="Q17" s="56">
        <v>9185</v>
      </c>
      <c r="R17" s="57">
        <v>17.408818726183998</v>
      </c>
      <c r="S17" s="56">
        <v>57.640525769658801</v>
      </c>
      <c r="T17" s="56">
        <v>100.50698469243299</v>
      </c>
      <c r="U17" s="58">
        <v>-74.368611927788706</v>
      </c>
    </row>
    <row r="18" spans="1:21" ht="12" customHeight="1" thickBot="1">
      <c r="A18" s="75"/>
      <c r="B18" s="70" t="s">
        <v>16</v>
      </c>
      <c r="C18" s="71"/>
      <c r="D18" s="56">
        <v>1563827.5075000001</v>
      </c>
      <c r="E18" s="59"/>
      <c r="F18" s="59"/>
      <c r="G18" s="56">
        <v>1167808.7365999999</v>
      </c>
      <c r="H18" s="57">
        <v>33.911269755780701</v>
      </c>
      <c r="I18" s="56">
        <v>207226.7187</v>
      </c>
      <c r="J18" s="57">
        <v>13.251251669775399</v>
      </c>
      <c r="K18" s="56">
        <v>178125.49770000001</v>
      </c>
      <c r="L18" s="57">
        <v>15.252968411471301</v>
      </c>
      <c r="M18" s="57">
        <v>0.16337481930303099</v>
      </c>
      <c r="N18" s="56">
        <v>40200831.406800002</v>
      </c>
      <c r="O18" s="56">
        <v>640281241.81019998</v>
      </c>
      <c r="P18" s="56">
        <v>71383</v>
      </c>
      <c r="Q18" s="56">
        <v>60300</v>
      </c>
      <c r="R18" s="57">
        <v>18.379767827529001</v>
      </c>
      <c r="S18" s="56">
        <v>21.907562129638698</v>
      </c>
      <c r="T18" s="56">
        <v>21.542400890547299</v>
      </c>
      <c r="U18" s="58">
        <v>1.6668273581998401</v>
      </c>
    </row>
    <row r="19" spans="1:21" ht="12" customHeight="1" thickBot="1">
      <c r="A19" s="75"/>
      <c r="B19" s="70" t="s">
        <v>17</v>
      </c>
      <c r="C19" s="71"/>
      <c r="D19" s="56">
        <v>534984.25150000001</v>
      </c>
      <c r="E19" s="59"/>
      <c r="F19" s="59"/>
      <c r="G19" s="56">
        <v>566370.64709999994</v>
      </c>
      <c r="H19" s="57">
        <v>-5.5416705934017596</v>
      </c>
      <c r="I19" s="56">
        <v>49541.493799999997</v>
      </c>
      <c r="J19" s="57">
        <v>9.2603648913205401</v>
      </c>
      <c r="K19" s="56">
        <v>42317.7137</v>
      </c>
      <c r="L19" s="57">
        <v>7.4717349701437303</v>
      </c>
      <c r="M19" s="57">
        <v>0.17070345886857299</v>
      </c>
      <c r="N19" s="56">
        <v>13832250.625800001</v>
      </c>
      <c r="O19" s="56">
        <v>191826939.04249999</v>
      </c>
      <c r="P19" s="56">
        <v>12725</v>
      </c>
      <c r="Q19" s="56">
        <v>10604</v>
      </c>
      <c r="R19" s="57">
        <v>20.001886080724301</v>
      </c>
      <c r="S19" s="56">
        <v>42.0419844007859</v>
      </c>
      <c r="T19" s="56">
        <v>44.070317182195403</v>
      </c>
      <c r="U19" s="58">
        <v>-4.8245410161267896</v>
      </c>
    </row>
    <row r="20" spans="1:21" ht="12" thickBot="1">
      <c r="A20" s="75"/>
      <c r="B20" s="70" t="s">
        <v>18</v>
      </c>
      <c r="C20" s="71"/>
      <c r="D20" s="56">
        <v>1426649.89</v>
      </c>
      <c r="E20" s="59"/>
      <c r="F20" s="59"/>
      <c r="G20" s="56">
        <v>958186.64809999999</v>
      </c>
      <c r="H20" s="57">
        <v>48.8906042292409</v>
      </c>
      <c r="I20" s="56">
        <v>-22148.2235</v>
      </c>
      <c r="J20" s="57">
        <v>-1.5524638283889001</v>
      </c>
      <c r="K20" s="56">
        <v>77313.926699999996</v>
      </c>
      <c r="L20" s="57">
        <v>8.0687752071380601</v>
      </c>
      <c r="M20" s="57">
        <v>-1.2864713311735101</v>
      </c>
      <c r="N20" s="56">
        <v>28396995.094700001</v>
      </c>
      <c r="O20" s="56">
        <v>377801669.17299998</v>
      </c>
      <c r="P20" s="56">
        <v>44159</v>
      </c>
      <c r="Q20" s="56">
        <v>41234</v>
      </c>
      <c r="R20" s="57">
        <v>7.09366057137313</v>
      </c>
      <c r="S20" s="56">
        <v>32.307114970900599</v>
      </c>
      <c r="T20" s="56">
        <v>25.961713265751602</v>
      </c>
      <c r="U20" s="58">
        <v>19.640880068877799</v>
      </c>
    </row>
    <row r="21" spans="1:21" ht="12" customHeight="1" thickBot="1">
      <c r="A21" s="75"/>
      <c r="B21" s="70" t="s">
        <v>19</v>
      </c>
      <c r="C21" s="71"/>
      <c r="D21" s="56">
        <v>337572.76370000001</v>
      </c>
      <c r="E21" s="59"/>
      <c r="F21" s="59"/>
      <c r="G21" s="56">
        <v>285832.31699999998</v>
      </c>
      <c r="H21" s="57">
        <v>18.101678369699499</v>
      </c>
      <c r="I21" s="56">
        <v>37849.172700000003</v>
      </c>
      <c r="J21" s="57">
        <v>11.2121523920207</v>
      </c>
      <c r="K21" s="56">
        <v>36533.987800000003</v>
      </c>
      <c r="L21" s="57">
        <v>12.781615523201999</v>
      </c>
      <c r="M21" s="57">
        <v>3.5998941785381003E-2</v>
      </c>
      <c r="N21" s="56">
        <v>8203625.3750999998</v>
      </c>
      <c r="O21" s="56">
        <v>121105314.6797</v>
      </c>
      <c r="P21" s="56">
        <v>28657</v>
      </c>
      <c r="Q21" s="56">
        <v>26908</v>
      </c>
      <c r="R21" s="57">
        <v>6.4999256726623997</v>
      </c>
      <c r="S21" s="56">
        <v>11.7797663293436</v>
      </c>
      <c r="T21" s="56">
        <v>11.3618690352312</v>
      </c>
      <c r="U21" s="58">
        <v>3.5475856008405602</v>
      </c>
    </row>
    <row r="22" spans="1:21" ht="12" customHeight="1" thickBot="1">
      <c r="A22" s="75"/>
      <c r="B22" s="70" t="s">
        <v>20</v>
      </c>
      <c r="C22" s="71"/>
      <c r="D22" s="56">
        <v>1228990.0141</v>
      </c>
      <c r="E22" s="59"/>
      <c r="F22" s="59"/>
      <c r="G22" s="56">
        <v>1026299.2218000001</v>
      </c>
      <c r="H22" s="57">
        <v>19.749678066062</v>
      </c>
      <c r="I22" s="56">
        <v>62591.984900000003</v>
      </c>
      <c r="J22" s="57">
        <v>5.0929612268523297</v>
      </c>
      <c r="K22" s="56">
        <v>104255.6395</v>
      </c>
      <c r="L22" s="57">
        <v>10.158405783173899</v>
      </c>
      <c r="M22" s="57">
        <v>-0.39962974472954099</v>
      </c>
      <c r="N22" s="56">
        <v>28555435.5854</v>
      </c>
      <c r="O22" s="56">
        <v>431490613.16100001</v>
      </c>
      <c r="P22" s="56">
        <v>74448</v>
      </c>
      <c r="Q22" s="56">
        <v>65066</v>
      </c>
      <c r="R22" s="57">
        <v>14.4192051148065</v>
      </c>
      <c r="S22" s="56">
        <v>16.508032641575301</v>
      </c>
      <c r="T22" s="56">
        <v>16.4467047336551</v>
      </c>
      <c r="U22" s="58">
        <v>0.37150343261265001</v>
      </c>
    </row>
    <row r="23" spans="1:21" ht="12" thickBot="1">
      <c r="A23" s="75"/>
      <c r="B23" s="70" t="s">
        <v>21</v>
      </c>
      <c r="C23" s="71"/>
      <c r="D23" s="56">
        <v>2731373.0337999999</v>
      </c>
      <c r="E23" s="59"/>
      <c r="F23" s="59"/>
      <c r="G23" s="56">
        <v>2335133.9001000002</v>
      </c>
      <c r="H23" s="57">
        <v>16.9685829871697</v>
      </c>
      <c r="I23" s="56">
        <v>218657.147</v>
      </c>
      <c r="J23" s="57">
        <v>8.0053930493629792</v>
      </c>
      <c r="K23" s="56">
        <v>288572.94</v>
      </c>
      <c r="L23" s="57">
        <v>12.3578754943193</v>
      </c>
      <c r="M23" s="57">
        <v>-0.24228118201242299</v>
      </c>
      <c r="N23" s="56">
        <v>75003266.351300001</v>
      </c>
      <c r="O23" s="56">
        <v>950176118.53320003</v>
      </c>
      <c r="P23" s="56">
        <v>78468</v>
      </c>
      <c r="Q23" s="56">
        <v>71744</v>
      </c>
      <c r="R23" s="57">
        <v>9.3722123104370993</v>
      </c>
      <c r="S23" s="56">
        <v>34.808750494469102</v>
      </c>
      <c r="T23" s="56">
        <v>34.523557266112803</v>
      </c>
      <c r="U23" s="58">
        <v>0.81931475363228101</v>
      </c>
    </row>
    <row r="24" spans="1:21" ht="12" thickBot="1">
      <c r="A24" s="75"/>
      <c r="B24" s="70" t="s">
        <v>22</v>
      </c>
      <c r="C24" s="71"/>
      <c r="D24" s="56">
        <v>326722.84889999998</v>
      </c>
      <c r="E24" s="59"/>
      <c r="F24" s="59"/>
      <c r="G24" s="56">
        <v>195657.37700000001</v>
      </c>
      <c r="H24" s="57">
        <v>66.987237542288</v>
      </c>
      <c r="I24" s="56">
        <v>42181.010300000002</v>
      </c>
      <c r="J24" s="57">
        <v>12.9103337712724</v>
      </c>
      <c r="K24" s="56">
        <v>35106.413399999998</v>
      </c>
      <c r="L24" s="57">
        <v>17.9428007971302</v>
      </c>
      <c r="M24" s="57">
        <v>0.20151864616281201</v>
      </c>
      <c r="N24" s="56">
        <v>6975097.3454</v>
      </c>
      <c r="O24" s="56">
        <v>92350414.430500001</v>
      </c>
      <c r="P24" s="56">
        <v>28902</v>
      </c>
      <c r="Q24" s="56">
        <v>25280</v>
      </c>
      <c r="R24" s="57">
        <v>14.3275316455696</v>
      </c>
      <c r="S24" s="56">
        <v>11.3045065704796</v>
      </c>
      <c r="T24" s="56">
        <v>10.2561918314873</v>
      </c>
      <c r="U24" s="58">
        <v>9.2734232357364892</v>
      </c>
    </row>
    <row r="25" spans="1:21" ht="12" thickBot="1">
      <c r="A25" s="75"/>
      <c r="B25" s="70" t="s">
        <v>23</v>
      </c>
      <c r="C25" s="71"/>
      <c r="D25" s="56">
        <v>352218.82250000001</v>
      </c>
      <c r="E25" s="59"/>
      <c r="F25" s="59"/>
      <c r="G25" s="56">
        <v>233551.42370000001</v>
      </c>
      <c r="H25" s="57">
        <v>50.809965925290101</v>
      </c>
      <c r="I25" s="56">
        <v>22851.541499999999</v>
      </c>
      <c r="J25" s="57">
        <v>6.4878819756999198</v>
      </c>
      <c r="K25" s="56">
        <v>21052.906900000002</v>
      </c>
      <c r="L25" s="57">
        <v>9.0142490105488502</v>
      </c>
      <c r="M25" s="57">
        <v>8.5434026215163994E-2</v>
      </c>
      <c r="N25" s="56">
        <v>8071352.9471000005</v>
      </c>
      <c r="O25" s="56">
        <v>107931269.9701</v>
      </c>
      <c r="P25" s="56">
        <v>20171</v>
      </c>
      <c r="Q25" s="56">
        <v>18508</v>
      </c>
      <c r="R25" s="57">
        <v>8.9853036524746095</v>
      </c>
      <c r="S25" s="56">
        <v>17.4616440682167</v>
      </c>
      <c r="T25" s="56">
        <v>16.571446444780602</v>
      </c>
      <c r="U25" s="58">
        <v>5.0980172311290399</v>
      </c>
    </row>
    <row r="26" spans="1:21" ht="12" thickBot="1">
      <c r="A26" s="75"/>
      <c r="B26" s="70" t="s">
        <v>24</v>
      </c>
      <c r="C26" s="71"/>
      <c r="D26" s="56">
        <v>649897.01599999995</v>
      </c>
      <c r="E26" s="59"/>
      <c r="F26" s="59"/>
      <c r="G26" s="56">
        <v>503509.44630000001</v>
      </c>
      <c r="H26" s="57">
        <v>29.073450513335501</v>
      </c>
      <c r="I26" s="56">
        <v>129966.9084</v>
      </c>
      <c r="J26" s="57">
        <v>19.998077418468998</v>
      </c>
      <c r="K26" s="56">
        <v>95693.292600000001</v>
      </c>
      <c r="L26" s="57">
        <v>19.0052626228157</v>
      </c>
      <c r="M26" s="57">
        <v>0.35816110898455999</v>
      </c>
      <c r="N26" s="56">
        <v>13331221.6622</v>
      </c>
      <c r="O26" s="56">
        <v>205450275.8436</v>
      </c>
      <c r="P26" s="56">
        <v>46971</v>
      </c>
      <c r="Q26" s="56">
        <v>43536</v>
      </c>
      <c r="R26" s="57">
        <v>7.8900220507166496</v>
      </c>
      <c r="S26" s="56">
        <v>13.836133273722099</v>
      </c>
      <c r="T26" s="56">
        <v>13.296393042539499</v>
      </c>
      <c r="U26" s="58">
        <v>3.9009470384884501</v>
      </c>
    </row>
    <row r="27" spans="1:21" ht="12" thickBot="1">
      <c r="A27" s="75"/>
      <c r="B27" s="70" t="s">
        <v>25</v>
      </c>
      <c r="C27" s="71"/>
      <c r="D27" s="56">
        <v>233162.5637</v>
      </c>
      <c r="E27" s="59"/>
      <c r="F27" s="59"/>
      <c r="G27" s="56">
        <v>174193.20050000001</v>
      </c>
      <c r="H27" s="57">
        <v>33.852850186307897</v>
      </c>
      <c r="I27" s="56">
        <v>54048.615899999997</v>
      </c>
      <c r="J27" s="57">
        <v>23.1806577532498</v>
      </c>
      <c r="K27" s="56">
        <v>46881.856</v>
      </c>
      <c r="L27" s="57">
        <v>26.9137118242454</v>
      </c>
      <c r="M27" s="57">
        <v>0.15286851911323601</v>
      </c>
      <c r="N27" s="56">
        <v>5202356.2138</v>
      </c>
      <c r="O27" s="56">
        <v>75109677.798899993</v>
      </c>
      <c r="P27" s="56">
        <v>30594</v>
      </c>
      <c r="Q27" s="56">
        <v>26985</v>
      </c>
      <c r="R27" s="57">
        <v>13.3740967204002</v>
      </c>
      <c r="S27" s="56">
        <v>7.6211859743740602</v>
      </c>
      <c r="T27" s="56">
        <v>7.5418333185102799</v>
      </c>
      <c r="U27" s="58">
        <v>1.0412113827243701</v>
      </c>
    </row>
    <row r="28" spans="1:21" ht="12" thickBot="1">
      <c r="A28" s="75"/>
      <c r="B28" s="70" t="s">
        <v>26</v>
      </c>
      <c r="C28" s="71"/>
      <c r="D28" s="56">
        <v>1111092.7738999999</v>
      </c>
      <c r="E28" s="59"/>
      <c r="F28" s="59"/>
      <c r="G28" s="56">
        <v>879858.96600000001</v>
      </c>
      <c r="H28" s="57">
        <v>26.280780992802899</v>
      </c>
      <c r="I28" s="56">
        <v>69602.458100000003</v>
      </c>
      <c r="J28" s="57">
        <v>6.2643246122185996</v>
      </c>
      <c r="K28" s="56">
        <v>42445.612399999998</v>
      </c>
      <c r="L28" s="57">
        <v>4.8241381903471998</v>
      </c>
      <c r="M28" s="57">
        <v>0.63980336634276003</v>
      </c>
      <c r="N28" s="56">
        <v>24532753.782099999</v>
      </c>
      <c r="O28" s="56">
        <v>314302416.6627</v>
      </c>
      <c r="P28" s="56">
        <v>46932</v>
      </c>
      <c r="Q28" s="56">
        <v>44933</v>
      </c>
      <c r="R28" s="57">
        <v>4.4488460596888704</v>
      </c>
      <c r="S28" s="56">
        <v>23.674524288332101</v>
      </c>
      <c r="T28" s="56">
        <v>22.7447769545768</v>
      </c>
      <c r="U28" s="58">
        <v>3.9272059807067001</v>
      </c>
    </row>
    <row r="29" spans="1:21" ht="12" thickBot="1">
      <c r="A29" s="75"/>
      <c r="B29" s="70" t="s">
        <v>27</v>
      </c>
      <c r="C29" s="71"/>
      <c r="D29" s="56">
        <v>698655.71039999998</v>
      </c>
      <c r="E29" s="59"/>
      <c r="F29" s="59"/>
      <c r="G29" s="56">
        <v>598596.22869999998</v>
      </c>
      <c r="H29" s="57">
        <v>16.715688623248401</v>
      </c>
      <c r="I29" s="56">
        <v>96992.406700000007</v>
      </c>
      <c r="J29" s="57">
        <v>13.8827186633126</v>
      </c>
      <c r="K29" s="56">
        <v>81663.259900000005</v>
      </c>
      <c r="L29" s="57">
        <v>13.64246147647</v>
      </c>
      <c r="M29" s="57">
        <v>0.18771166885538501</v>
      </c>
      <c r="N29" s="56">
        <v>15570506.181500001</v>
      </c>
      <c r="O29" s="56">
        <v>224193979.82659999</v>
      </c>
      <c r="P29" s="56">
        <v>105987</v>
      </c>
      <c r="Q29" s="56">
        <v>107095</v>
      </c>
      <c r="R29" s="57">
        <v>-1.0345954526355099</v>
      </c>
      <c r="S29" s="56">
        <v>6.5919000481191103</v>
      </c>
      <c r="T29" s="56">
        <v>6.5809861496801902</v>
      </c>
      <c r="U29" s="58">
        <v>0.165565290117414</v>
      </c>
    </row>
    <row r="30" spans="1:21" ht="12" thickBot="1">
      <c r="A30" s="75"/>
      <c r="B30" s="70" t="s">
        <v>28</v>
      </c>
      <c r="C30" s="71"/>
      <c r="D30" s="56">
        <v>1200741.0267</v>
      </c>
      <c r="E30" s="59"/>
      <c r="F30" s="59"/>
      <c r="G30" s="56">
        <v>852190.68570000003</v>
      </c>
      <c r="H30" s="57">
        <v>40.900510513523898</v>
      </c>
      <c r="I30" s="56">
        <v>146029.73420000001</v>
      </c>
      <c r="J30" s="57">
        <v>12.161634436805601</v>
      </c>
      <c r="K30" s="56">
        <v>117273.95170000001</v>
      </c>
      <c r="L30" s="57">
        <v>13.761468374143201</v>
      </c>
      <c r="M30" s="57">
        <v>0.245201786783484</v>
      </c>
      <c r="N30" s="56">
        <v>27193839.072900001</v>
      </c>
      <c r="O30" s="56">
        <v>365330212.01929998</v>
      </c>
      <c r="P30" s="56">
        <v>90527</v>
      </c>
      <c r="Q30" s="56">
        <v>85610</v>
      </c>
      <c r="R30" s="57">
        <v>5.7434879102908498</v>
      </c>
      <c r="S30" s="56">
        <v>13.2638994631436</v>
      </c>
      <c r="T30" s="56">
        <v>12.2884975026282</v>
      </c>
      <c r="U30" s="58">
        <v>7.3538099653555502</v>
      </c>
    </row>
    <row r="31" spans="1:21" ht="12" thickBot="1">
      <c r="A31" s="75"/>
      <c r="B31" s="70" t="s">
        <v>29</v>
      </c>
      <c r="C31" s="71"/>
      <c r="D31" s="56">
        <v>859982.24540000001</v>
      </c>
      <c r="E31" s="59"/>
      <c r="F31" s="59"/>
      <c r="G31" s="56">
        <v>740404.45420000004</v>
      </c>
      <c r="H31" s="57">
        <v>16.1503338508684</v>
      </c>
      <c r="I31" s="56">
        <v>33247.7762</v>
      </c>
      <c r="J31" s="57">
        <v>3.8661003035633099</v>
      </c>
      <c r="K31" s="56">
        <v>35944.638700000003</v>
      </c>
      <c r="L31" s="57">
        <v>4.8547302080776698</v>
      </c>
      <c r="M31" s="57">
        <v>-7.5028226671255999E-2</v>
      </c>
      <c r="N31" s="56">
        <v>31003564.993700001</v>
      </c>
      <c r="O31" s="56">
        <v>377773118.31230003</v>
      </c>
      <c r="P31" s="56">
        <v>33612</v>
      </c>
      <c r="Q31" s="56">
        <v>30543</v>
      </c>
      <c r="R31" s="57">
        <v>10.048128867498299</v>
      </c>
      <c r="S31" s="56">
        <v>25.585571980245199</v>
      </c>
      <c r="T31" s="56">
        <v>23.925669063287799</v>
      </c>
      <c r="U31" s="58">
        <v>6.4876521745886899</v>
      </c>
    </row>
    <row r="32" spans="1:21" ht="12" thickBot="1">
      <c r="A32" s="75"/>
      <c r="B32" s="70" t="s">
        <v>30</v>
      </c>
      <c r="C32" s="71"/>
      <c r="D32" s="56">
        <v>135196.75330000001</v>
      </c>
      <c r="E32" s="59"/>
      <c r="F32" s="59"/>
      <c r="G32" s="56">
        <v>79320.253599999996</v>
      </c>
      <c r="H32" s="57">
        <v>70.444176819928899</v>
      </c>
      <c r="I32" s="56">
        <v>25986.2804</v>
      </c>
      <c r="J32" s="57">
        <v>19.221083173748099</v>
      </c>
      <c r="K32" s="56">
        <v>20162.768599999999</v>
      </c>
      <c r="L32" s="57">
        <v>25.419445456740199</v>
      </c>
      <c r="M32" s="57">
        <v>0.28882500789102999</v>
      </c>
      <c r="N32" s="56">
        <v>2803460.1871000002</v>
      </c>
      <c r="O32" s="56">
        <v>36950151.781599998</v>
      </c>
      <c r="P32" s="56">
        <v>25253</v>
      </c>
      <c r="Q32" s="56">
        <v>21728</v>
      </c>
      <c r="R32" s="57">
        <v>16.223306332842402</v>
      </c>
      <c r="S32" s="56">
        <v>5.3536907812933103</v>
      </c>
      <c r="T32" s="56">
        <v>5.2608181516936696</v>
      </c>
      <c r="U32" s="58">
        <v>1.7347402641212999</v>
      </c>
    </row>
    <row r="33" spans="1:21" ht="12" thickBot="1">
      <c r="A33" s="75"/>
      <c r="B33" s="70" t="s">
        <v>69</v>
      </c>
      <c r="C33" s="71"/>
      <c r="D33" s="56">
        <v>4.3362999999999996</v>
      </c>
      <c r="E33" s="59"/>
      <c r="F33" s="59"/>
      <c r="G33" s="59"/>
      <c r="H33" s="59"/>
      <c r="I33" s="56">
        <v>0.1767</v>
      </c>
      <c r="J33" s="57">
        <v>4.0749025667043304</v>
      </c>
      <c r="K33" s="59"/>
      <c r="L33" s="59"/>
      <c r="M33" s="59"/>
      <c r="N33" s="56">
        <v>11.150499999999999</v>
      </c>
      <c r="O33" s="56">
        <v>524.36760000000004</v>
      </c>
      <c r="P33" s="56">
        <v>1</v>
      </c>
      <c r="Q33" s="59"/>
      <c r="R33" s="59"/>
      <c r="S33" s="56">
        <v>4.3362999999999996</v>
      </c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268091.98330000002</v>
      </c>
      <c r="E35" s="59"/>
      <c r="F35" s="59"/>
      <c r="G35" s="56">
        <v>200179.50630000001</v>
      </c>
      <c r="H35" s="57">
        <v>33.9257890356782</v>
      </c>
      <c r="I35" s="56">
        <v>30161.019199999999</v>
      </c>
      <c r="J35" s="57">
        <v>11.250250316604699</v>
      </c>
      <c r="K35" s="56">
        <v>7052.2554</v>
      </c>
      <c r="L35" s="57">
        <v>3.5229657272863402</v>
      </c>
      <c r="M35" s="57">
        <v>3.27679054278153</v>
      </c>
      <c r="N35" s="56">
        <v>5137957.3103</v>
      </c>
      <c r="O35" s="56">
        <v>61398851.761200003</v>
      </c>
      <c r="P35" s="56">
        <v>17045</v>
      </c>
      <c r="Q35" s="56">
        <v>14954</v>
      </c>
      <c r="R35" s="57">
        <v>13.9828808345593</v>
      </c>
      <c r="S35" s="56">
        <v>15.7284824464652</v>
      </c>
      <c r="T35" s="56">
        <v>14.6509769894343</v>
      </c>
      <c r="U35" s="58">
        <v>6.8506638240431803</v>
      </c>
    </row>
    <row r="36" spans="1:21" ht="12" customHeight="1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0" t="s">
        <v>64</v>
      </c>
      <c r="C37" s="71"/>
      <c r="D37" s="56">
        <v>65271.56</v>
      </c>
      <c r="E37" s="59"/>
      <c r="F37" s="59"/>
      <c r="G37" s="56">
        <v>50776.11</v>
      </c>
      <c r="H37" s="57">
        <v>28.5477757157844</v>
      </c>
      <c r="I37" s="56">
        <v>3857.23</v>
      </c>
      <c r="J37" s="57">
        <v>5.9095109723132104</v>
      </c>
      <c r="K37" s="56">
        <v>2262.29</v>
      </c>
      <c r="L37" s="57">
        <v>4.4554220478882698</v>
      </c>
      <c r="M37" s="57">
        <v>0.70501129386594996</v>
      </c>
      <c r="N37" s="56">
        <v>6746271.8799999999</v>
      </c>
      <c r="O37" s="56">
        <v>60972113.780000001</v>
      </c>
      <c r="P37" s="56">
        <v>57</v>
      </c>
      <c r="Q37" s="56">
        <v>82</v>
      </c>
      <c r="R37" s="57">
        <v>-30.487804878048799</v>
      </c>
      <c r="S37" s="56">
        <v>1145.1150877192999</v>
      </c>
      <c r="T37" s="56">
        <v>1625.35182926829</v>
      </c>
      <c r="U37" s="58">
        <v>-41.937858185544698</v>
      </c>
    </row>
    <row r="38" spans="1:21" ht="12" thickBot="1">
      <c r="A38" s="75"/>
      <c r="B38" s="70" t="s">
        <v>35</v>
      </c>
      <c r="C38" s="71"/>
      <c r="D38" s="56">
        <v>188530.94</v>
      </c>
      <c r="E38" s="59"/>
      <c r="F38" s="59"/>
      <c r="G38" s="56">
        <v>107689.8</v>
      </c>
      <c r="H38" s="57">
        <v>75.068520881271894</v>
      </c>
      <c r="I38" s="56">
        <v>-33395.74</v>
      </c>
      <c r="J38" s="57">
        <v>-17.713665459897499</v>
      </c>
      <c r="K38" s="56">
        <v>-10014.549999999999</v>
      </c>
      <c r="L38" s="57">
        <v>-9.2994415441388103</v>
      </c>
      <c r="M38" s="57">
        <v>2.3347219795198</v>
      </c>
      <c r="N38" s="56">
        <v>12688619.529999999</v>
      </c>
      <c r="O38" s="56">
        <v>120922538.34999999</v>
      </c>
      <c r="P38" s="56">
        <v>91</v>
      </c>
      <c r="Q38" s="56">
        <v>69</v>
      </c>
      <c r="R38" s="57">
        <v>31.884057971014499</v>
      </c>
      <c r="S38" s="56">
        <v>2071.7685714285699</v>
      </c>
      <c r="T38" s="56">
        <v>1608.2933333333301</v>
      </c>
      <c r="U38" s="58">
        <v>22.370994737875201</v>
      </c>
    </row>
    <row r="39" spans="1:21" ht="12" thickBot="1">
      <c r="A39" s="75"/>
      <c r="B39" s="70" t="s">
        <v>36</v>
      </c>
      <c r="C39" s="71"/>
      <c r="D39" s="56">
        <v>27226.09</v>
      </c>
      <c r="E39" s="59"/>
      <c r="F39" s="59"/>
      <c r="G39" s="56">
        <v>18089.740000000002</v>
      </c>
      <c r="H39" s="57">
        <v>50.505701021684096</v>
      </c>
      <c r="I39" s="56">
        <v>-2514.9699999999998</v>
      </c>
      <c r="J39" s="57">
        <v>-9.2373528479484204</v>
      </c>
      <c r="K39" s="56">
        <v>650.41999999999996</v>
      </c>
      <c r="L39" s="57">
        <v>3.5955187857868598</v>
      </c>
      <c r="M39" s="57">
        <v>-4.8666861412625702</v>
      </c>
      <c r="N39" s="56">
        <v>8777800.3599999994</v>
      </c>
      <c r="O39" s="56">
        <v>107077730.29000001</v>
      </c>
      <c r="P39" s="56">
        <v>12</v>
      </c>
      <c r="Q39" s="56">
        <v>26</v>
      </c>
      <c r="R39" s="57">
        <v>-53.846153846153904</v>
      </c>
      <c r="S39" s="56">
        <v>2268.84083333333</v>
      </c>
      <c r="T39" s="56">
        <v>744.31846153846197</v>
      </c>
      <c r="U39" s="58">
        <v>67.193888147502904</v>
      </c>
    </row>
    <row r="40" spans="1:21" ht="12" thickBot="1">
      <c r="A40" s="75"/>
      <c r="B40" s="70" t="s">
        <v>37</v>
      </c>
      <c r="C40" s="71"/>
      <c r="D40" s="56">
        <v>97213.29</v>
      </c>
      <c r="E40" s="59"/>
      <c r="F40" s="59"/>
      <c r="G40" s="56">
        <v>53100.9</v>
      </c>
      <c r="H40" s="57">
        <v>83.072772777862497</v>
      </c>
      <c r="I40" s="56">
        <v>-13404.76</v>
      </c>
      <c r="J40" s="57">
        <v>-13.789019999220301</v>
      </c>
      <c r="K40" s="56">
        <v>-7419.69</v>
      </c>
      <c r="L40" s="57">
        <v>-13.972814020101399</v>
      </c>
      <c r="M40" s="57">
        <v>0.80664690842878894</v>
      </c>
      <c r="N40" s="56">
        <v>9441579.8900000006</v>
      </c>
      <c r="O40" s="56">
        <v>88221488.989999995</v>
      </c>
      <c r="P40" s="56">
        <v>62</v>
      </c>
      <c r="Q40" s="56">
        <v>36</v>
      </c>
      <c r="R40" s="57">
        <v>72.2222222222222</v>
      </c>
      <c r="S40" s="56">
        <v>1567.9562903225799</v>
      </c>
      <c r="T40" s="56">
        <v>1459.1713888888901</v>
      </c>
      <c r="U40" s="58">
        <v>6.9380059957737199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3.29</v>
      </c>
      <c r="O41" s="56">
        <v>1381.17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0" t="s">
        <v>32</v>
      </c>
      <c r="C42" s="71"/>
      <c r="D42" s="56">
        <v>26455.9827</v>
      </c>
      <c r="E42" s="59"/>
      <c r="F42" s="59"/>
      <c r="G42" s="56">
        <v>71238.4611</v>
      </c>
      <c r="H42" s="57">
        <v>-62.862781857594101</v>
      </c>
      <c r="I42" s="56">
        <v>2013.5054</v>
      </c>
      <c r="J42" s="57">
        <v>7.6107753124589097</v>
      </c>
      <c r="K42" s="56">
        <v>5154.3037000000004</v>
      </c>
      <c r="L42" s="57">
        <v>7.2352822062856204</v>
      </c>
      <c r="M42" s="57">
        <v>-0.60935452833328396</v>
      </c>
      <c r="N42" s="56">
        <v>984851.70779999997</v>
      </c>
      <c r="O42" s="56">
        <v>20199297.760200001</v>
      </c>
      <c r="P42" s="56">
        <v>58</v>
      </c>
      <c r="Q42" s="56">
        <v>51</v>
      </c>
      <c r="R42" s="57">
        <v>13.7254901960784</v>
      </c>
      <c r="S42" s="56">
        <v>456.13763275862101</v>
      </c>
      <c r="T42" s="56">
        <v>273.38695882352903</v>
      </c>
      <c r="U42" s="58">
        <v>40.064809568518903</v>
      </c>
    </row>
    <row r="43" spans="1:21" ht="12" thickBot="1">
      <c r="A43" s="75"/>
      <c r="B43" s="70" t="s">
        <v>33</v>
      </c>
      <c r="C43" s="71"/>
      <c r="D43" s="56">
        <v>264161.56469999999</v>
      </c>
      <c r="E43" s="59"/>
      <c r="F43" s="59"/>
      <c r="G43" s="56">
        <v>271850.70329999999</v>
      </c>
      <c r="H43" s="57">
        <v>-2.8284416801801302</v>
      </c>
      <c r="I43" s="56">
        <v>19873.925599999999</v>
      </c>
      <c r="J43" s="57">
        <v>7.5233978957424004</v>
      </c>
      <c r="K43" s="56">
        <v>14954.229300000001</v>
      </c>
      <c r="L43" s="57">
        <v>5.5008977789905904</v>
      </c>
      <c r="M43" s="57">
        <v>0.32898360733307802</v>
      </c>
      <c r="N43" s="56">
        <v>8951350.8838</v>
      </c>
      <c r="O43" s="56">
        <v>137177170.67340001</v>
      </c>
      <c r="P43" s="56">
        <v>1403</v>
      </c>
      <c r="Q43" s="56">
        <v>1404</v>
      </c>
      <c r="R43" s="57">
        <v>-7.1225071225066994E-2</v>
      </c>
      <c r="S43" s="56">
        <v>188.283367569494</v>
      </c>
      <c r="T43" s="56">
        <v>175.27600747863301</v>
      </c>
      <c r="U43" s="58">
        <v>6.9083957116182901</v>
      </c>
    </row>
    <row r="44" spans="1:21" ht="12" thickBot="1">
      <c r="A44" s="75"/>
      <c r="B44" s="70" t="s">
        <v>38</v>
      </c>
      <c r="C44" s="71"/>
      <c r="D44" s="56">
        <v>131179.47</v>
      </c>
      <c r="E44" s="59"/>
      <c r="F44" s="59"/>
      <c r="G44" s="56">
        <v>69628.22</v>
      </c>
      <c r="H44" s="57">
        <v>88.399861435492696</v>
      </c>
      <c r="I44" s="56">
        <v>-11177.95</v>
      </c>
      <c r="J44" s="57">
        <v>-8.5211123356421599</v>
      </c>
      <c r="K44" s="56">
        <v>-6512.84</v>
      </c>
      <c r="L44" s="57">
        <v>-9.3537361719141998</v>
      </c>
      <c r="M44" s="57">
        <v>0.71629427408012503</v>
      </c>
      <c r="N44" s="56">
        <v>8185299.6799999997</v>
      </c>
      <c r="O44" s="56">
        <v>60582305.920000002</v>
      </c>
      <c r="P44" s="56">
        <v>126</v>
      </c>
      <c r="Q44" s="56">
        <v>55</v>
      </c>
      <c r="R44" s="57">
        <v>129.09090909090901</v>
      </c>
      <c r="S44" s="56">
        <v>1041.1069047619001</v>
      </c>
      <c r="T44" s="56">
        <v>1057.74727272727</v>
      </c>
      <c r="U44" s="58">
        <v>-1.59833422382051</v>
      </c>
    </row>
    <row r="45" spans="1:21" ht="12" thickBot="1">
      <c r="A45" s="75"/>
      <c r="B45" s="70" t="s">
        <v>39</v>
      </c>
      <c r="C45" s="71"/>
      <c r="D45" s="56">
        <v>23688.06</v>
      </c>
      <c r="E45" s="59"/>
      <c r="F45" s="59"/>
      <c r="G45" s="56">
        <v>67147.92</v>
      </c>
      <c r="H45" s="57">
        <v>-64.722570706583298</v>
      </c>
      <c r="I45" s="56">
        <v>3175.03</v>
      </c>
      <c r="J45" s="57">
        <v>13.4035037060865</v>
      </c>
      <c r="K45" s="56">
        <v>7949.39</v>
      </c>
      <c r="L45" s="57">
        <v>11.8386243386243</v>
      </c>
      <c r="M45" s="57">
        <v>-0.60059451102537398</v>
      </c>
      <c r="N45" s="56">
        <v>3556224.98</v>
      </c>
      <c r="O45" s="56">
        <v>26813774.91</v>
      </c>
      <c r="P45" s="56">
        <v>35</v>
      </c>
      <c r="Q45" s="56">
        <v>35</v>
      </c>
      <c r="R45" s="57">
        <v>0</v>
      </c>
      <c r="S45" s="56">
        <v>676.80171428571396</v>
      </c>
      <c r="T45" s="56">
        <v>984.66457142857098</v>
      </c>
      <c r="U45" s="58">
        <v>-45.487895589592398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14093.9681</v>
      </c>
      <c r="E47" s="62"/>
      <c r="F47" s="62"/>
      <c r="G47" s="61">
        <v>11983.162399999999</v>
      </c>
      <c r="H47" s="63">
        <v>17.6147633616315</v>
      </c>
      <c r="I47" s="61">
        <v>1505.5915</v>
      </c>
      <c r="J47" s="63">
        <v>10.682523823791</v>
      </c>
      <c r="K47" s="61">
        <v>1423.7128</v>
      </c>
      <c r="L47" s="63">
        <v>11.8809438817252</v>
      </c>
      <c r="M47" s="63">
        <v>5.7510686144003002E-2</v>
      </c>
      <c r="N47" s="61">
        <v>279916.0969</v>
      </c>
      <c r="O47" s="61">
        <v>7245372.3096000003</v>
      </c>
      <c r="P47" s="61">
        <v>17</v>
      </c>
      <c r="Q47" s="61">
        <v>17</v>
      </c>
      <c r="R47" s="63">
        <v>0</v>
      </c>
      <c r="S47" s="61">
        <v>829.05694705882399</v>
      </c>
      <c r="T47" s="61">
        <v>617.26464117647095</v>
      </c>
      <c r="U47" s="64">
        <v>25.5461710602282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J22" sqref="J22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84424.884000000005</v>
      </c>
      <c r="D2" s="37">
        <v>587770.12039658101</v>
      </c>
      <c r="E2" s="37">
        <v>477145.63834957301</v>
      </c>
      <c r="F2" s="37">
        <v>110603.652987179</v>
      </c>
      <c r="G2" s="37">
        <v>477145.63834957301</v>
      </c>
      <c r="H2" s="37">
        <v>0.18818168667737101</v>
      </c>
    </row>
    <row r="3" spans="1:8">
      <c r="A3" s="37">
        <v>2</v>
      </c>
      <c r="B3" s="37">
        <v>13</v>
      </c>
      <c r="C3" s="37">
        <v>8322</v>
      </c>
      <c r="D3" s="37">
        <v>74745.307895726495</v>
      </c>
      <c r="E3" s="37">
        <v>58019.156785470099</v>
      </c>
      <c r="F3" s="37">
        <v>16726.1511102564</v>
      </c>
      <c r="G3" s="37">
        <v>58019.156785470099</v>
      </c>
      <c r="H3" s="37">
        <v>0.22377526537973799</v>
      </c>
    </row>
    <row r="4" spans="1:8">
      <c r="A4" s="37">
        <v>3</v>
      </c>
      <c r="B4" s="37">
        <v>14</v>
      </c>
      <c r="C4" s="37">
        <v>113188</v>
      </c>
      <c r="D4" s="37">
        <v>123051.936533046</v>
      </c>
      <c r="E4" s="37">
        <v>105284.29063260301</v>
      </c>
      <c r="F4" s="37">
        <v>17767.543336339899</v>
      </c>
      <c r="G4" s="37">
        <v>105284.29063260301</v>
      </c>
      <c r="H4" s="37">
        <v>0.144390723512696</v>
      </c>
    </row>
    <row r="5" spans="1:8">
      <c r="A5" s="37">
        <v>4</v>
      </c>
      <c r="B5" s="37">
        <v>15</v>
      </c>
      <c r="C5" s="37">
        <v>2608</v>
      </c>
      <c r="D5" s="37">
        <v>41283.807293608697</v>
      </c>
      <c r="E5" s="37">
        <v>31733.457899160399</v>
      </c>
      <c r="F5" s="37">
        <v>9550.3493944482307</v>
      </c>
      <c r="G5" s="37">
        <v>31733.457899160399</v>
      </c>
      <c r="H5" s="37">
        <v>0.231334027080559</v>
      </c>
    </row>
    <row r="6" spans="1:8">
      <c r="A6" s="37">
        <v>5</v>
      </c>
      <c r="B6" s="37">
        <v>16</v>
      </c>
      <c r="C6" s="37">
        <v>5120</v>
      </c>
      <c r="D6" s="37">
        <v>198012.36235641001</v>
      </c>
      <c r="E6" s="37">
        <v>178145.22120940199</v>
      </c>
      <c r="F6" s="37">
        <v>19824.406104273501</v>
      </c>
      <c r="G6" s="37">
        <v>178145.22120940199</v>
      </c>
      <c r="H6" s="37">
        <v>0.100138624158051</v>
      </c>
    </row>
    <row r="7" spans="1:8">
      <c r="A7" s="37">
        <v>6</v>
      </c>
      <c r="B7" s="37">
        <v>17</v>
      </c>
      <c r="C7" s="37">
        <v>15128</v>
      </c>
      <c r="D7" s="37">
        <v>236838.445821367</v>
      </c>
      <c r="E7" s="37">
        <v>165295.92775812</v>
      </c>
      <c r="F7" s="37">
        <v>71542.518063247902</v>
      </c>
      <c r="G7" s="37">
        <v>165295.92775812</v>
      </c>
      <c r="H7" s="37">
        <v>0.30207307692437702</v>
      </c>
    </row>
    <row r="8" spans="1:8">
      <c r="A8" s="37">
        <v>7</v>
      </c>
      <c r="B8" s="37">
        <v>18</v>
      </c>
      <c r="C8" s="37">
        <v>59024</v>
      </c>
      <c r="D8" s="37">
        <v>104481.52625384599</v>
      </c>
      <c r="E8" s="37">
        <v>83811.608804273506</v>
      </c>
      <c r="F8" s="37">
        <v>20609.421723076899</v>
      </c>
      <c r="G8" s="37">
        <v>83811.608804273506</v>
      </c>
      <c r="H8" s="37">
        <v>0.197368495780922</v>
      </c>
    </row>
    <row r="9" spans="1:8">
      <c r="A9" s="37">
        <v>8</v>
      </c>
      <c r="B9" s="37">
        <v>19</v>
      </c>
      <c r="C9" s="37">
        <v>18846.7</v>
      </c>
      <c r="D9" s="37">
        <v>79409.456931623907</v>
      </c>
      <c r="E9" s="37">
        <v>61940.877517093999</v>
      </c>
      <c r="F9" s="37">
        <v>17468.579414529901</v>
      </c>
      <c r="G9" s="37">
        <v>61940.877517093999</v>
      </c>
      <c r="H9" s="37">
        <v>0.21998109657860199</v>
      </c>
    </row>
    <row r="10" spans="1:8">
      <c r="A10" s="37">
        <v>9</v>
      </c>
      <c r="B10" s="37">
        <v>21</v>
      </c>
      <c r="C10" s="37">
        <v>190947</v>
      </c>
      <c r="D10" s="37">
        <v>805059.653470085</v>
      </c>
      <c r="E10" s="37">
        <v>817351.73816666706</v>
      </c>
      <c r="F10" s="37">
        <v>-12327.982132478601</v>
      </c>
      <c r="G10" s="37">
        <v>817351.73816666706</v>
      </c>
      <c r="H10" s="37">
        <v>-1.5313811598815801E-2</v>
      </c>
    </row>
    <row r="11" spans="1:8">
      <c r="A11" s="37">
        <v>10</v>
      </c>
      <c r="B11" s="37">
        <v>22</v>
      </c>
      <c r="C11" s="37">
        <v>44351</v>
      </c>
      <c r="D11" s="37">
        <v>621595.453811966</v>
      </c>
      <c r="E11" s="37">
        <v>537152.79148205102</v>
      </c>
      <c r="F11" s="37">
        <v>70084.705064957307</v>
      </c>
      <c r="G11" s="37">
        <v>537152.79148205102</v>
      </c>
      <c r="H11" s="37">
        <v>0.115415641266368</v>
      </c>
    </row>
    <row r="12" spans="1:8">
      <c r="A12" s="37">
        <v>11</v>
      </c>
      <c r="B12" s="37">
        <v>23</v>
      </c>
      <c r="C12" s="37">
        <v>160824.386</v>
      </c>
      <c r="D12" s="37">
        <v>1563827.93844359</v>
      </c>
      <c r="E12" s="37">
        <v>1356600.7701658099</v>
      </c>
      <c r="F12" s="37">
        <v>207227.16827777799</v>
      </c>
      <c r="G12" s="37">
        <v>1356600.7701658099</v>
      </c>
      <c r="H12" s="37">
        <v>0.132512767666769</v>
      </c>
    </row>
    <row r="13" spans="1:8">
      <c r="A13" s="37">
        <v>12</v>
      </c>
      <c r="B13" s="37">
        <v>24</v>
      </c>
      <c r="C13" s="37">
        <v>22596</v>
      </c>
      <c r="D13" s="37">
        <v>534984.27729658096</v>
      </c>
      <c r="E13" s="37">
        <v>485442.75837435899</v>
      </c>
      <c r="F13" s="37">
        <v>49536.142853846199</v>
      </c>
      <c r="G13" s="37">
        <v>485442.75837435899</v>
      </c>
      <c r="H13" s="37">
        <v>9.2594572870296404E-2</v>
      </c>
    </row>
    <row r="14" spans="1:8">
      <c r="A14" s="37">
        <v>13</v>
      </c>
      <c r="B14" s="37">
        <v>25</v>
      </c>
      <c r="C14" s="37">
        <v>102592</v>
      </c>
      <c r="D14" s="37">
        <v>1426650.0507</v>
      </c>
      <c r="E14" s="37">
        <v>1448798.1135</v>
      </c>
      <c r="F14" s="37">
        <v>-22148.0628</v>
      </c>
      <c r="G14" s="37">
        <v>1448798.1135</v>
      </c>
      <c r="H14" s="37">
        <v>-1.55245238936716E-2</v>
      </c>
    </row>
    <row r="15" spans="1:8">
      <c r="A15" s="37">
        <v>14</v>
      </c>
      <c r="B15" s="37">
        <v>26</v>
      </c>
      <c r="C15" s="37">
        <v>57947</v>
      </c>
      <c r="D15" s="37">
        <v>337572.32725194801</v>
      </c>
      <c r="E15" s="37">
        <v>299723.59088767902</v>
      </c>
      <c r="F15" s="37">
        <v>37848.360295892897</v>
      </c>
      <c r="G15" s="37">
        <v>299723.59088767902</v>
      </c>
      <c r="H15" s="37">
        <v>0.112119387180101</v>
      </c>
    </row>
    <row r="16" spans="1:8">
      <c r="A16" s="37">
        <v>15</v>
      </c>
      <c r="B16" s="37">
        <v>27</v>
      </c>
      <c r="C16" s="37">
        <v>154905.734</v>
      </c>
      <c r="D16" s="37">
        <v>1228991.6063230401</v>
      </c>
      <c r="E16" s="37">
        <v>1166398.02902138</v>
      </c>
      <c r="F16" s="37">
        <v>62527.124310211002</v>
      </c>
      <c r="G16" s="37">
        <v>1166398.02902138</v>
      </c>
      <c r="H16" s="37">
        <v>5.08795219470458E-2</v>
      </c>
    </row>
    <row r="17" spans="1:9">
      <c r="A17" s="37">
        <v>16</v>
      </c>
      <c r="B17" s="37">
        <v>29</v>
      </c>
      <c r="C17" s="37">
        <v>206227</v>
      </c>
      <c r="D17" s="37">
        <v>2731374.7339324802</v>
      </c>
      <c r="E17" s="37">
        <v>2512715.9064581199</v>
      </c>
      <c r="F17" s="37">
        <v>119753.87875641001</v>
      </c>
      <c r="G17" s="37">
        <v>2512715.9064581199</v>
      </c>
      <c r="H17" s="37">
        <v>4.5491074362569002E-2</v>
      </c>
    </row>
    <row r="18" spans="1:9">
      <c r="A18" s="37">
        <v>17</v>
      </c>
      <c r="B18" s="37">
        <v>31</v>
      </c>
      <c r="C18" s="37">
        <v>30357.993999999999</v>
      </c>
      <c r="D18" s="37">
        <v>326722.98139278399</v>
      </c>
      <c r="E18" s="37">
        <v>284541.84499959799</v>
      </c>
      <c r="F18" s="37">
        <v>42181.136393186302</v>
      </c>
      <c r="G18" s="37">
        <v>284541.84499959799</v>
      </c>
      <c r="H18" s="37">
        <v>0.12910367129172501</v>
      </c>
    </row>
    <row r="19" spans="1:9">
      <c r="A19" s="37">
        <v>18</v>
      </c>
      <c r="B19" s="37">
        <v>32</v>
      </c>
      <c r="C19" s="37">
        <v>26341.376</v>
      </c>
      <c r="D19" s="37">
        <v>352218.81787010003</v>
      </c>
      <c r="E19" s="37">
        <v>329367.27703065099</v>
      </c>
      <c r="F19" s="37">
        <v>22851.540839450001</v>
      </c>
      <c r="G19" s="37">
        <v>329367.27703065099</v>
      </c>
      <c r="H19" s="37">
        <v>6.4878818734431604E-2</v>
      </c>
    </row>
    <row r="20" spans="1:9">
      <c r="A20" s="37">
        <v>19</v>
      </c>
      <c r="B20" s="37">
        <v>33</v>
      </c>
      <c r="C20" s="37">
        <v>38719.991000000002</v>
      </c>
      <c r="D20" s="37">
        <v>649896.940377914</v>
      </c>
      <c r="E20" s="37">
        <v>519930.09361878101</v>
      </c>
      <c r="F20" s="37">
        <v>129966.846759133</v>
      </c>
      <c r="G20" s="37">
        <v>519930.09361878101</v>
      </c>
      <c r="H20" s="37">
        <v>0.199980702607336</v>
      </c>
    </row>
    <row r="21" spans="1:9">
      <c r="A21" s="37">
        <v>20</v>
      </c>
      <c r="B21" s="37">
        <v>34</v>
      </c>
      <c r="C21" s="37">
        <v>38967.148999999998</v>
      </c>
      <c r="D21" s="37">
        <v>233162.30212517999</v>
      </c>
      <c r="E21" s="37">
        <v>179113.95621605599</v>
      </c>
      <c r="F21" s="37">
        <v>54048.345909123796</v>
      </c>
      <c r="G21" s="37">
        <v>179113.95621605599</v>
      </c>
      <c r="H21" s="37">
        <v>0.231805679633865</v>
      </c>
    </row>
    <row r="22" spans="1:9">
      <c r="A22" s="37">
        <v>21</v>
      </c>
      <c r="B22" s="37">
        <v>35</v>
      </c>
      <c r="C22" s="37">
        <v>41107.786999999997</v>
      </c>
      <c r="D22" s="37">
        <v>1111093.4912752199</v>
      </c>
      <c r="E22" s="37">
        <v>1041490.3065964601</v>
      </c>
      <c r="F22" s="37">
        <v>69603.184678761099</v>
      </c>
      <c r="G22" s="37">
        <v>1041490.3065964601</v>
      </c>
      <c r="H22" s="37">
        <v>6.2643859607958194E-2</v>
      </c>
    </row>
    <row r="23" spans="1:9">
      <c r="A23" s="37">
        <v>22</v>
      </c>
      <c r="B23" s="37">
        <v>36</v>
      </c>
      <c r="C23" s="37">
        <v>153485.73499999999</v>
      </c>
      <c r="D23" s="37">
        <v>698656.12869291997</v>
      </c>
      <c r="E23" s="37">
        <v>601663.26248464605</v>
      </c>
      <c r="F23" s="37">
        <v>96992.649208274102</v>
      </c>
      <c r="G23" s="37">
        <v>601663.26248464605</v>
      </c>
      <c r="H23" s="37">
        <v>0.138827493741877</v>
      </c>
    </row>
    <row r="24" spans="1:9">
      <c r="A24" s="37">
        <v>23</v>
      </c>
      <c r="B24" s="37">
        <v>37</v>
      </c>
      <c r="C24" s="37">
        <v>162435.87299999999</v>
      </c>
      <c r="D24" s="37">
        <v>1200741.0632654901</v>
      </c>
      <c r="E24" s="37">
        <v>1054711.2729710301</v>
      </c>
      <c r="F24" s="37">
        <v>146026.70179888399</v>
      </c>
      <c r="G24" s="37">
        <v>1054711.2729710301</v>
      </c>
      <c r="H24" s="37">
        <v>0.121614128033942</v>
      </c>
    </row>
    <row r="25" spans="1:9">
      <c r="A25" s="37">
        <v>24</v>
      </c>
      <c r="B25" s="37">
        <v>38</v>
      </c>
      <c r="C25" s="37">
        <v>174908.09400000001</v>
      </c>
      <c r="D25" s="37">
        <v>859982.16003893805</v>
      </c>
      <c r="E25" s="37">
        <v>826734.43761327397</v>
      </c>
      <c r="F25" s="37">
        <v>33247.722425663698</v>
      </c>
      <c r="G25" s="37">
        <v>826734.43761327397</v>
      </c>
      <c r="H25" s="37">
        <v>3.8660944343494701E-2</v>
      </c>
    </row>
    <row r="26" spans="1:9">
      <c r="A26" s="37">
        <v>25</v>
      </c>
      <c r="B26" s="37">
        <v>39</v>
      </c>
      <c r="C26" s="37">
        <v>78004.75</v>
      </c>
      <c r="D26" s="37">
        <v>135196.65273676699</v>
      </c>
      <c r="E26" s="37">
        <v>109210.503088881</v>
      </c>
      <c r="F26" s="37">
        <v>25986.149647886399</v>
      </c>
      <c r="G26" s="37">
        <v>109210.503088881</v>
      </c>
      <c r="H26" s="37">
        <v>0.19221000758415499</v>
      </c>
    </row>
    <row r="27" spans="1:9">
      <c r="A27" s="37">
        <v>26</v>
      </c>
      <c r="B27" s="37">
        <v>40</v>
      </c>
      <c r="C27" s="37">
        <v>1.0580000000000001</v>
      </c>
      <c r="D27" s="37">
        <v>4.3362999999999996</v>
      </c>
      <c r="E27" s="37">
        <v>4.1596000000000002</v>
      </c>
      <c r="F27" s="37">
        <v>0.1767</v>
      </c>
      <c r="G27" s="37">
        <v>4.1596000000000002</v>
      </c>
      <c r="H27" s="37">
        <v>4.0749025667043297E-2</v>
      </c>
    </row>
    <row r="28" spans="1:9">
      <c r="A28" s="37">
        <v>27</v>
      </c>
      <c r="B28" s="37">
        <v>42</v>
      </c>
      <c r="C28" s="37">
        <v>14655.745000000001</v>
      </c>
      <c r="D28" s="37">
        <v>268091.98340000003</v>
      </c>
      <c r="E28" s="37">
        <v>237930.9332</v>
      </c>
      <c r="F28" s="37">
        <v>30161.050200000001</v>
      </c>
      <c r="G28" s="37">
        <v>237930.9332</v>
      </c>
      <c r="H28" s="37">
        <v>0.112502618756037</v>
      </c>
    </row>
    <row r="29" spans="1:9">
      <c r="A29" s="37">
        <v>28</v>
      </c>
      <c r="B29" s="37">
        <v>75</v>
      </c>
      <c r="C29" s="37">
        <v>66</v>
      </c>
      <c r="D29" s="37">
        <v>26455.982905982899</v>
      </c>
      <c r="E29" s="37">
        <v>24442.4764957265</v>
      </c>
      <c r="F29" s="37">
        <v>2013.5064102564099</v>
      </c>
      <c r="G29" s="37">
        <v>24442.4764957265</v>
      </c>
      <c r="H29" s="37">
        <v>7.6107790718335594E-2</v>
      </c>
    </row>
    <row r="30" spans="1:9">
      <c r="A30" s="37">
        <v>29</v>
      </c>
      <c r="B30" s="37">
        <v>76</v>
      </c>
      <c r="C30" s="37">
        <v>1482</v>
      </c>
      <c r="D30" s="37">
        <v>264161.55975641002</v>
      </c>
      <c r="E30" s="37">
        <v>244287.63857948699</v>
      </c>
      <c r="F30" s="37">
        <v>19831.186134187999</v>
      </c>
      <c r="G30" s="37">
        <v>244287.63857948699</v>
      </c>
      <c r="H30" s="37">
        <v>7.5084334316898996E-2</v>
      </c>
    </row>
    <row r="31" spans="1:9">
      <c r="A31" s="30">
        <v>30</v>
      </c>
      <c r="B31" s="39">
        <v>99</v>
      </c>
      <c r="C31" s="40">
        <v>22</v>
      </c>
      <c r="D31" s="40">
        <v>14093.967929808599</v>
      </c>
      <c r="E31" s="40">
        <v>12588.376779366199</v>
      </c>
      <c r="F31" s="40">
        <v>1505.5911504424801</v>
      </c>
      <c r="G31" s="40">
        <v>12588.376779366199</v>
      </c>
      <c r="H31" s="40">
        <v>0.106825214725951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51</v>
      </c>
      <c r="D34" s="34">
        <v>65271.56</v>
      </c>
      <c r="E34" s="34">
        <v>61414.33</v>
      </c>
      <c r="F34" s="30"/>
      <c r="G34" s="30"/>
      <c r="H34" s="30"/>
    </row>
    <row r="35" spans="1:8">
      <c r="A35" s="30"/>
      <c r="B35" s="33">
        <v>71</v>
      </c>
      <c r="C35" s="34">
        <v>85</v>
      </c>
      <c r="D35" s="34">
        <v>188530.94</v>
      </c>
      <c r="E35" s="34">
        <v>221926.68</v>
      </c>
      <c r="F35" s="30"/>
      <c r="G35" s="30"/>
      <c r="H35" s="30"/>
    </row>
    <row r="36" spans="1:8">
      <c r="A36" s="30"/>
      <c r="B36" s="33">
        <v>72</v>
      </c>
      <c r="C36" s="34">
        <v>10</v>
      </c>
      <c r="D36" s="34">
        <v>27226.09</v>
      </c>
      <c r="E36" s="34">
        <v>29741.06</v>
      </c>
      <c r="F36" s="30"/>
      <c r="G36" s="30"/>
      <c r="H36" s="30"/>
    </row>
    <row r="37" spans="1:8">
      <c r="A37" s="30"/>
      <c r="B37" s="33">
        <v>73</v>
      </c>
      <c r="C37" s="34">
        <v>56</v>
      </c>
      <c r="D37" s="34">
        <v>97213.29</v>
      </c>
      <c r="E37" s="34">
        <v>110618.05</v>
      </c>
      <c r="F37" s="30"/>
      <c r="G37" s="30"/>
      <c r="H37" s="30"/>
    </row>
    <row r="38" spans="1:8">
      <c r="A38" s="30"/>
      <c r="B38" s="33">
        <v>77</v>
      </c>
      <c r="C38" s="34">
        <v>106</v>
      </c>
      <c r="D38" s="34">
        <v>131179.47</v>
      </c>
      <c r="E38" s="34">
        <v>142357.42000000001</v>
      </c>
      <c r="F38" s="30"/>
      <c r="G38" s="30"/>
      <c r="H38" s="30"/>
    </row>
    <row r="39" spans="1:8">
      <c r="A39" s="30"/>
      <c r="B39" s="33">
        <v>78</v>
      </c>
      <c r="C39" s="34">
        <v>27</v>
      </c>
      <c r="D39" s="34">
        <v>23688.06</v>
      </c>
      <c r="E39" s="34">
        <v>20513.03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2016-10-27T11:12:39Z</dcterms:modified>
</cp:coreProperties>
</file>