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<sst xmlns="http://schemas.openxmlformats.org/spreadsheetml/2006/main" count="121" uniqueCount="80">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</sst>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5db2f67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551ea86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5db2f8d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551ea62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551ea86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5db2f8d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15868860.982400002</v>
      </c>
      <c r="F3" s="25">
        <f>RA!I7</f>
        <v>1526324.9974</v>
      </c>
      <c r="G3" s="16">
        <f>SUM(G4:G42)</f>
        <v>14342535.985000001</v>
      </c>
      <c r="H3" s="27">
        <f>RA!J7</f>
        <v>9.6183651686963092</v>
      </c>
      <c r="I3" s="20">
        <f>SUM(I4:I42)</f>
        <v>15868866.845807156</v>
      </c>
      <c r="J3" s="21">
        <f>SUM(J4:J42)</f>
        <v>14342537.250582999</v>
      </c>
      <c r="K3" s="22">
        <f>E3-I3</f>
        <v>-5.8634071536362171</v>
      </c>
      <c r="L3" s="22">
        <f>G3-J3</f>
        <v>-1.2655829973518848</v>
      </c>
    </row>
    <row r="4" spans="1:13">
      <c r="A4" s="69">
        <f>RA!A8</f>
        <v>42667</v>
      </c>
      <c r="B4" s="12">
        <v>12</v>
      </c>
      <c r="C4" s="67" t="s">
        <v>6</v>
      </c>
      <c r="D4" s="67"/>
      <c r="E4" s="15">
        <f>VLOOKUP(C4,RA!B8:D35,3,0)</f>
        <v>559250.7023</v>
      </c>
      <c r="F4" s="25">
        <f>VLOOKUP(C4,RA!B8:I38,8,0)</f>
        <v>144423.4313</v>
      </c>
      <c r="G4" s="16">
        <f t="shared" ref="G4:G42" si="0">E4-F4</f>
        <v>414827.27100000001</v>
      </c>
      <c r="H4" s="27">
        <f>RA!J8</f>
        <v>25.824452379950099</v>
      </c>
      <c r="I4" s="20">
        <f>VLOOKUP(B4,RMS!B:D,3,FALSE)</f>
        <v>559251.33686410298</v>
      </c>
      <c r="J4" s="21">
        <f>VLOOKUP(B4,RMS!B:E,4,FALSE)</f>
        <v>414827.28558205097</v>
      </c>
      <c r="K4" s="22">
        <f t="shared" ref="K4:K42" si="1">E4-I4</f>
        <v>-0.63456410297658294</v>
      </c>
      <c r="L4" s="22">
        <f t="shared" ref="L4:L42" si="2">G4-J4</f>
        <v>-1.4582050964236259E-2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59325.6057</v>
      </c>
      <c r="F5" s="25">
        <f>VLOOKUP(C5,RA!B9:I39,8,0)</f>
        <v>13606.446900000001</v>
      </c>
      <c r="G5" s="16">
        <f t="shared" si="0"/>
        <v>45719.158799999997</v>
      </c>
      <c r="H5" s="27">
        <f>RA!J9</f>
        <v>22.9352009801731</v>
      </c>
      <c r="I5" s="20">
        <f>VLOOKUP(B5,RMS!B:D,3,FALSE)</f>
        <v>59325.632460683802</v>
      </c>
      <c r="J5" s="21">
        <f>VLOOKUP(B5,RMS!B:E,4,FALSE)</f>
        <v>45719.147205128203</v>
      </c>
      <c r="K5" s="22">
        <f t="shared" si="1"/>
        <v>-2.6760683802422136E-2</v>
      </c>
      <c r="L5" s="22">
        <f t="shared" si="2"/>
        <v>1.1594871793931816E-2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78154.960200000001</v>
      </c>
      <c r="F6" s="25">
        <f>VLOOKUP(C6,RA!B10:I40,8,0)</f>
        <v>25807.4427</v>
      </c>
      <c r="G6" s="16">
        <f t="shared" si="0"/>
        <v>52347.517500000002</v>
      </c>
      <c r="H6" s="27">
        <f>RA!J10</f>
        <v>33.020863466577502</v>
      </c>
      <c r="I6" s="20">
        <f>VLOOKUP(B6,RMS!B:D,3,FALSE)</f>
        <v>78156.905966341394</v>
      </c>
      <c r="J6" s="21">
        <f>VLOOKUP(B6,RMS!B:E,4,FALSE)</f>
        <v>52347.518550722802</v>
      </c>
      <c r="K6" s="22">
        <f>E6-I6</f>
        <v>-1.9457663413923001</v>
      </c>
      <c r="L6" s="22">
        <f t="shared" si="2"/>
        <v>-1.0507227998459712E-3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46405.622100000001</v>
      </c>
      <c r="F7" s="25">
        <f>VLOOKUP(C7,RA!B11:I41,8,0)</f>
        <v>11002.3298</v>
      </c>
      <c r="G7" s="16">
        <f t="shared" si="0"/>
        <v>35403.292300000001</v>
      </c>
      <c r="H7" s="27">
        <f>RA!J11</f>
        <v>23.709044943500501</v>
      </c>
      <c r="I7" s="20">
        <f>VLOOKUP(B7,RMS!B:D,3,FALSE)</f>
        <v>46405.651329513697</v>
      </c>
      <c r="J7" s="21">
        <f>VLOOKUP(B7,RMS!B:E,4,FALSE)</f>
        <v>35403.292161901503</v>
      </c>
      <c r="K7" s="22">
        <f t="shared" si="1"/>
        <v>-2.922951369691873E-2</v>
      </c>
      <c r="L7" s="22">
        <f t="shared" si="2"/>
        <v>1.3809849770041183E-4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220075.128</v>
      </c>
      <c r="F8" s="25">
        <f>VLOOKUP(C8,RA!B12:I42,8,0)</f>
        <v>25159.255099999998</v>
      </c>
      <c r="G8" s="16">
        <f t="shared" si="0"/>
        <v>194915.87289999999</v>
      </c>
      <c r="H8" s="27">
        <f>RA!J12</f>
        <v>11.432121080034101</v>
      </c>
      <c r="I8" s="20">
        <f>VLOOKUP(B8,RMS!B:D,3,FALSE)</f>
        <v>220075.13117948701</v>
      </c>
      <c r="J8" s="21">
        <f>VLOOKUP(B8,RMS!B:E,4,FALSE)</f>
        <v>194915.87122820501</v>
      </c>
      <c r="K8" s="22">
        <f t="shared" si="1"/>
        <v>-3.1794870155863464E-3</v>
      </c>
      <c r="L8" s="22">
        <f t="shared" si="2"/>
        <v>1.6717949765734375E-3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256857.79440000001</v>
      </c>
      <c r="F9" s="25">
        <f>VLOOKUP(C9,RA!B13:I43,8,0)</f>
        <v>77883.694300000003</v>
      </c>
      <c r="G9" s="16">
        <f t="shared" si="0"/>
        <v>178974.10010000001</v>
      </c>
      <c r="H9" s="27">
        <f>RA!J13</f>
        <v>30.321717307403599</v>
      </c>
      <c r="I9" s="20">
        <f>VLOOKUP(B9,RMS!B:D,3,FALSE)</f>
        <v>256858.02503333299</v>
      </c>
      <c r="J9" s="21">
        <f>VLOOKUP(B9,RMS!B:E,4,FALSE)</f>
        <v>178974.09719230799</v>
      </c>
      <c r="K9" s="22">
        <f t="shared" si="1"/>
        <v>-0.23063333297614008</v>
      </c>
      <c r="L9" s="22">
        <f t="shared" si="2"/>
        <v>2.9076920181978494E-3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130490.639</v>
      </c>
      <c r="F10" s="25">
        <f>VLOOKUP(C10,RA!B14:I43,8,0)</f>
        <v>23792.557400000002</v>
      </c>
      <c r="G10" s="16">
        <f t="shared" si="0"/>
        <v>106698.08159999999</v>
      </c>
      <c r="H10" s="27">
        <f>RA!J14</f>
        <v>18.233152647830899</v>
      </c>
      <c r="I10" s="20">
        <f>VLOOKUP(B10,RMS!B:D,3,FALSE)</f>
        <v>130490.633073504</v>
      </c>
      <c r="J10" s="21">
        <f>VLOOKUP(B10,RMS!B:E,4,FALSE)</f>
        <v>106698.081182906</v>
      </c>
      <c r="K10" s="22">
        <f t="shared" si="1"/>
        <v>5.9264960000291467E-3</v>
      </c>
      <c r="L10" s="22">
        <f t="shared" si="2"/>
        <v>4.1709399374667555E-4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99021.784700000004</v>
      </c>
      <c r="F11" s="25">
        <f>VLOOKUP(C11,RA!B15:I44,8,0)</f>
        <v>23793.591400000001</v>
      </c>
      <c r="G11" s="16">
        <f t="shared" si="0"/>
        <v>75228.193299999999</v>
      </c>
      <c r="H11" s="27">
        <f>RA!J15</f>
        <v>24.028643264798699</v>
      </c>
      <c r="I11" s="20">
        <f>VLOOKUP(B11,RMS!B:D,3,FALSE)</f>
        <v>99021.880857265001</v>
      </c>
      <c r="J11" s="21">
        <f>VLOOKUP(B11,RMS!B:E,4,FALSE)</f>
        <v>75228.193606837594</v>
      </c>
      <c r="K11" s="22">
        <f t="shared" si="1"/>
        <v>-9.6157264997600578E-2</v>
      </c>
      <c r="L11" s="22">
        <f t="shared" si="2"/>
        <v>-3.0683759541716427E-4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749162.40749999997</v>
      </c>
      <c r="F12" s="25">
        <f>VLOOKUP(C12,RA!B16:I45,8,0)</f>
        <v>-26165.757300000001</v>
      </c>
      <c r="G12" s="16">
        <f t="shared" si="0"/>
        <v>775328.16480000003</v>
      </c>
      <c r="H12" s="27">
        <f>RA!J16</f>
        <v>-3.4926682169379899</v>
      </c>
      <c r="I12" s="20">
        <f>VLOOKUP(B12,RMS!B:D,3,FALSE)</f>
        <v>749162.03576495696</v>
      </c>
      <c r="J12" s="21">
        <f>VLOOKUP(B12,RMS!B:E,4,FALSE)</f>
        <v>775328.16446666699</v>
      </c>
      <c r="K12" s="22">
        <f t="shared" si="1"/>
        <v>0.37173504300881177</v>
      </c>
      <c r="L12" s="22">
        <f t="shared" si="2"/>
        <v>3.333330387249589E-4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514966.77980000002</v>
      </c>
      <c r="F13" s="25">
        <f>VLOOKUP(C13,RA!B17:I46,8,0)</f>
        <v>59774.988499999999</v>
      </c>
      <c r="G13" s="16">
        <f t="shared" si="0"/>
        <v>455191.79130000004</v>
      </c>
      <c r="H13" s="27">
        <f>RA!J17</f>
        <v>11.607542630849901</v>
      </c>
      <c r="I13" s="20">
        <f>VLOOKUP(B13,RMS!B:D,3,FALSE)</f>
        <v>514966.81361367501</v>
      </c>
      <c r="J13" s="21">
        <f>VLOOKUP(B13,RMS!B:E,4,FALSE)</f>
        <v>455191.79027863202</v>
      </c>
      <c r="K13" s="22">
        <f t="shared" si="1"/>
        <v>-3.3813674992416054E-2</v>
      </c>
      <c r="L13" s="22">
        <f t="shared" si="2"/>
        <v>1.0213680216111243E-3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1242533.0127000001</v>
      </c>
      <c r="F14" s="25">
        <f>VLOOKUP(C14,RA!B18:I47,8,0)</f>
        <v>178088.06520000001</v>
      </c>
      <c r="G14" s="16">
        <f t="shared" si="0"/>
        <v>1064444.9475</v>
      </c>
      <c r="H14" s="27">
        <f>RA!J18</f>
        <v>14.332662664070201</v>
      </c>
      <c r="I14" s="20">
        <f>VLOOKUP(B14,RMS!B:D,3,FALSE)</f>
        <v>1242533.2804068399</v>
      </c>
      <c r="J14" s="21">
        <f>VLOOKUP(B14,RMS!B:E,4,FALSE)</f>
        <v>1064444.9336649601</v>
      </c>
      <c r="K14" s="22">
        <f t="shared" si="1"/>
        <v>-0.26770683983340859</v>
      </c>
      <c r="L14" s="22">
        <f t="shared" si="2"/>
        <v>1.3835039921104908E-2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467484.66649999999</v>
      </c>
      <c r="F15" s="25">
        <f>VLOOKUP(C15,RA!B19:I48,8,0)</f>
        <v>47106.157500000001</v>
      </c>
      <c r="G15" s="16">
        <f t="shared" si="0"/>
        <v>420378.50899999996</v>
      </c>
      <c r="H15" s="27">
        <f>RA!J19</f>
        <v>10.076513921339499</v>
      </c>
      <c r="I15" s="20">
        <f>VLOOKUP(B15,RMS!B:D,3,FALSE)</f>
        <v>467484.68426068401</v>
      </c>
      <c r="J15" s="21">
        <f>VLOOKUP(B15,RMS!B:E,4,FALSE)</f>
        <v>420378.51059316198</v>
      </c>
      <c r="K15" s="22">
        <f t="shared" si="1"/>
        <v>-1.7760684015229344E-2</v>
      </c>
      <c r="L15" s="22">
        <f t="shared" si="2"/>
        <v>-1.5931620146147907E-3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1175478.2919000001</v>
      </c>
      <c r="F16" s="25">
        <f>VLOOKUP(C16,RA!B20:I49,8,0)</f>
        <v>24129.090899999999</v>
      </c>
      <c r="G16" s="16">
        <f t="shared" si="0"/>
        <v>1151349.2010000001</v>
      </c>
      <c r="H16" s="27">
        <f>RA!J20</f>
        <v>2.0527040836286798</v>
      </c>
      <c r="I16" s="20">
        <f>VLOOKUP(B16,RMS!B:D,3,FALSE)</f>
        <v>1175478.42039825</v>
      </c>
      <c r="J16" s="21">
        <f>VLOOKUP(B16,RMS!B:E,4,FALSE)</f>
        <v>1151349.2009999999</v>
      </c>
      <c r="K16" s="22">
        <f t="shared" si="1"/>
        <v>-0.12849824992008507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306995.60840000003</v>
      </c>
      <c r="F17" s="25">
        <f>VLOOKUP(C17,RA!B21:I50,8,0)</f>
        <v>44152.938900000001</v>
      </c>
      <c r="G17" s="16">
        <f t="shared" si="0"/>
        <v>262842.66950000002</v>
      </c>
      <c r="H17" s="27">
        <f>RA!J21</f>
        <v>14.3822705250138</v>
      </c>
      <c r="I17" s="20">
        <f>VLOOKUP(B17,RMS!B:D,3,FALSE)</f>
        <v>306995.28883701703</v>
      </c>
      <c r="J17" s="21">
        <f>VLOOKUP(B17,RMS!B:E,4,FALSE)</f>
        <v>262842.66961227602</v>
      </c>
      <c r="K17" s="22">
        <f t="shared" si="1"/>
        <v>0.319562983000651</v>
      </c>
      <c r="L17" s="22">
        <f t="shared" si="2"/>
        <v>-1.1227600043639541E-4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1006427.1733</v>
      </c>
      <c r="F18" s="25">
        <f>VLOOKUP(C18,RA!B22:I51,8,0)</f>
        <v>57435.458200000001</v>
      </c>
      <c r="G18" s="16">
        <f t="shared" si="0"/>
        <v>948991.71510000003</v>
      </c>
      <c r="H18" s="27">
        <f>RA!J22</f>
        <v>5.7068667980886696</v>
      </c>
      <c r="I18" s="20">
        <f>VLOOKUP(B18,RMS!B:D,3,FALSE)</f>
        <v>1006428.50093526</v>
      </c>
      <c r="J18" s="21">
        <f>VLOOKUP(B18,RMS!B:E,4,FALSE)</f>
        <v>948991.71524833201</v>
      </c>
      <c r="K18" s="22">
        <f t="shared" si="1"/>
        <v>-1.3276352599496022</v>
      </c>
      <c r="L18" s="22">
        <f t="shared" si="2"/>
        <v>-1.4833197928965092E-4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2874346.7080999999</v>
      </c>
      <c r="F19" s="25">
        <f>VLOOKUP(C19,RA!B23:I52,8,0)</f>
        <v>205668.2813</v>
      </c>
      <c r="G19" s="16">
        <f t="shared" si="0"/>
        <v>2668678.4268</v>
      </c>
      <c r="H19" s="27">
        <f>RA!J23</f>
        <v>7.155305263642</v>
      </c>
      <c r="I19" s="20">
        <f>VLOOKUP(B19,RMS!B:D,3,FALSE)</f>
        <v>2874348.2364683799</v>
      </c>
      <c r="J19" s="21">
        <f>VLOOKUP(B19,RMS!B:E,4,FALSE)</f>
        <v>2668678.4469059799</v>
      </c>
      <c r="K19" s="22">
        <f t="shared" si="1"/>
        <v>-1.5283683799207211</v>
      </c>
      <c r="L19" s="22">
        <f t="shared" si="2"/>
        <v>-2.010597987100482E-2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250120.61199999999</v>
      </c>
      <c r="F20" s="25">
        <f>VLOOKUP(C20,RA!B24:I53,8,0)</f>
        <v>39159.626700000001</v>
      </c>
      <c r="G20" s="16">
        <f t="shared" si="0"/>
        <v>210960.9853</v>
      </c>
      <c r="H20" s="27">
        <f>RA!J24</f>
        <v>15.656297330665399</v>
      </c>
      <c r="I20" s="20">
        <f>VLOOKUP(B20,RMS!B:D,3,FALSE)</f>
        <v>250120.693150473</v>
      </c>
      <c r="J20" s="21">
        <f>VLOOKUP(B20,RMS!B:E,4,FALSE)</f>
        <v>210960.99046669199</v>
      </c>
      <c r="K20" s="22">
        <f t="shared" si="1"/>
        <v>-8.1150473008165136E-2</v>
      </c>
      <c r="L20" s="22">
        <f t="shared" si="2"/>
        <v>-5.166691989870742E-3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284266.69589999999</v>
      </c>
      <c r="F21" s="25">
        <f>VLOOKUP(C21,RA!B25:I54,8,0)</f>
        <v>24537.0494</v>
      </c>
      <c r="G21" s="16">
        <f t="shared" si="0"/>
        <v>259729.6465</v>
      </c>
      <c r="H21" s="27">
        <f>RA!J25</f>
        <v>8.6317003553000493</v>
      </c>
      <c r="I21" s="20">
        <f>VLOOKUP(B21,RMS!B:D,3,FALSE)</f>
        <v>284266.68121294898</v>
      </c>
      <c r="J21" s="21">
        <f>VLOOKUP(B21,RMS!B:E,4,FALSE)</f>
        <v>259729.639450524</v>
      </c>
      <c r="K21" s="22">
        <f t="shared" si="1"/>
        <v>1.4687051007058471E-2</v>
      </c>
      <c r="L21" s="22">
        <f t="shared" si="2"/>
        <v>7.0494760002475232E-3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608040.31709999999</v>
      </c>
      <c r="F22" s="25">
        <f>VLOOKUP(C22,RA!B26:I55,8,0)</f>
        <v>125738.9477</v>
      </c>
      <c r="G22" s="16">
        <f t="shared" si="0"/>
        <v>482301.36939999997</v>
      </c>
      <c r="H22" s="27">
        <f>RA!J26</f>
        <v>20.6793767064168</v>
      </c>
      <c r="I22" s="20">
        <f>VLOOKUP(B22,RMS!B:D,3,FALSE)</f>
        <v>608040.25681306201</v>
      </c>
      <c r="J22" s="21">
        <f>VLOOKUP(B22,RMS!B:E,4,FALSE)</f>
        <v>482302.60505333298</v>
      </c>
      <c r="K22" s="22">
        <f t="shared" si="1"/>
        <v>6.0286937979981303E-2</v>
      </c>
      <c r="L22" s="22">
        <f t="shared" si="2"/>
        <v>-1.2356533330166712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214576.49679999999</v>
      </c>
      <c r="F23" s="25">
        <f>VLOOKUP(C23,RA!B27:I56,8,0)</f>
        <v>52123.616999999998</v>
      </c>
      <c r="G23" s="16">
        <f t="shared" si="0"/>
        <v>162452.8798</v>
      </c>
      <c r="H23" s="27">
        <f>RA!J27</f>
        <v>24.2913915444257</v>
      </c>
      <c r="I23" s="20">
        <f>VLOOKUP(B23,RMS!B:D,3,FALSE)</f>
        <v>214576.32984368</v>
      </c>
      <c r="J23" s="21">
        <f>VLOOKUP(B23,RMS!B:E,4,FALSE)</f>
        <v>162452.89564827201</v>
      </c>
      <c r="K23" s="22">
        <f t="shared" si="1"/>
        <v>0.16695631999755278</v>
      </c>
      <c r="L23" s="22">
        <f t="shared" si="2"/>
        <v>-1.5848272014409304E-2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1041826.0649999999</v>
      </c>
      <c r="F24" s="25">
        <f>VLOOKUP(C24,RA!B28:I57,8,0)</f>
        <v>76491.632500000007</v>
      </c>
      <c r="G24" s="16">
        <f t="shared" si="0"/>
        <v>965334.43249999988</v>
      </c>
      <c r="H24" s="27">
        <f>RA!J28</f>
        <v>7.3420732183351598</v>
      </c>
      <c r="I24" s="20">
        <f>VLOOKUP(B24,RMS!B:D,3,FALSE)</f>
        <v>1041826.66520177</v>
      </c>
      <c r="J24" s="21">
        <f>VLOOKUP(B24,RMS!B:E,4,FALSE)</f>
        <v>965334.43447610596</v>
      </c>
      <c r="K24" s="22">
        <f t="shared" si="1"/>
        <v>-0.6002017700811848</v>
      </c>
      <c r="L24" s="22">
        <f t="shared" si="2"/>
        <v>-1.9761060830205679E-3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750425.77080000006</v>
      </c>
      <c r="F25" s="25">
        <f>VLOOKUP(C25,RA!B29:I58,8,0)</f>
        <v>95160.283500000005</v>
      </c>
      <c r="G25" s="16">
        <f t="shared" si="0"/>
        <v>655265.48730000004</v>
      </c>
      <c r="H25" s="27">
        <f>RA!J29</f>
        <v>12.6808389587358</v>
      </c>
      <c r="I25" s="20">
        <f>VLOOKUP(B25,RMS!B:D,3,FALSE)</f>
        <v>750425.78624336305</v>
      </c>
      <c r="J25" s="21">
        <f>VLOOKUP(B25,RMS!B:E,4,FALSE)</f>
        <v>655265.47721023695</v>
      </c>
      <c r="K25" s="22">
        <f t="shared" si="1"/>
        <v>-1.5443362994119525E-2</v>
      </c>
      <c r="L25" s="22">
        <f t="shared" si="2"/>
        <v>1.008976309094578E-2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936078.68070000003</v>
      </c>
      <c r="F26" s="25">
        <f>VLOOKUP(C26,RA!B30:I59,8,0)</f>
        <v>116889.5134</v>
      </c>
      <c r="G26" s="16">
        <f t="shared" si="0"/>
        <v>819189.16730000009</v>
      </c>
      <c r="H26" s="27">
        <f>RA!J30</f>
        <v>12.487146199354701</v>
      </c>
      <c r="I26" s="20">
        <f>VLOOKUP(B26,RMS!B:D,3,FALSE)</f>
        <v>936078.708625664</v>
      </c>
      <c r="J26" s="21">
        <f>VLOOKUP(B26,RMS!B:E,4,FALSE)</f>
        <v>819189.17767357698</v>
      </c>
      <c r="K26" s="22">
        <f t="shared" si="1"/>
        <v>-2.7925663976930082E-2</v>
      </c>
      <c r="L26" s="22">
        <f t="shared" si="2"/>
        <v>-1.0373576893471181E-2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825176.64809999999</v>
      </c>
      <c r="F27" s="25">
        <f>VLOOKUP(C27,RA!B31:I60,8,0)</f>
        <v>46193.906999999999</v>
      </c>
      <c r="G27" s="16">
        <f t="shared" si="0"/>
        <v>778982.74109999998</v>
      </c>
      <c r="H27" s="27">
        <f>RA!J31</f>
        <v>5.59806280344496</v>
      </c>
      <c r="I27" s="20">
        <f>VLOOKUP(B27,RMS!B:D,3,FALSE)</f>
        <v>825176.55698230094</v>
      </c>
      <c r="J27" s="21">
        <f>VLOOKUP(B27,RMS!B:E,4,FALSE)</f>
        <v>778982.75540088501</v>
      </c>
      <c r="K27" s="22">
        <f t="shared" si="1"/>
        <v>9.1117699048481882E-2</v>
      </c>
      <c r="L27" s="22">
        <f t="shared" si="2"/>
        <v>-1.4300885028205812E-2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120995.9558</v>
      </c>
      <c r="F28" s="25">
        <f>VLOOKUP(C28,RA!B32:I61,8,0)</f>
        <v>25909.109700000001</v>
      </c>
      <c r="G28" s="16">
        <f t="shared" si="0"/>
        <v>95086.846099999995</v>
      </c>
      <c r="H28" s="27">
        <f>RA!J32</f>
        <v>21.413203051865999</v>
      </c>
      <c r="I28" s="20">
        <f>VLOOKUP(B28,RMS!B:D,3,FALSE)</f>
        <v>120995.859960631</v>
      </c>
      <c r="J28" s="21">
        <f>VLOOKUP(B28,RMS!B:E,4,FALSE)</f>
        <v>95086.857425580194</v>
      </c>
      <c r="K28" s="22">
        <f t="shared" si="1"/>
        <v>9.5839368994347751E-2</v>
      </c>
      <c r="L28" s="22">
        <f t="shared" si="2"/>
        <v>-1.1325580198899843E-2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208703.75690000001</v>
      </c>
      <c r="F30" s="25">
        <f>VLOOKUP(C30,RA!B34:I64,8,0)</f>
        <v>25055.7179</v>
      </c>
      <c r="G30" s="16">
        <f t="shared" si="0"/>
        <v>183648.03900000002</v>
      </c>
      <c r="H30" s="27">
        <f>RA!J34</f>
        <v>0</v>
      </c>
      <c r="I30" s="20">
        <f>VLOOKUP(B30,RMS!B:D,3,FALSE)</f>
        <v>208703.75630000001</v>
      </c>
      <c r="J30" s="21">
        <f>VLOOKUP(B30,RMS!B:E,4,FALSE)</f>
        <v>183648.02179999999</v>
      </c>
      <c r="K30" s="22">
        <f t="shared" si="1"/>
        <v>5.9999999939464033E-4</v>
      </c>
      <c r="L30" s="22">
        <f t="shared" si="2"/>
        <v>1.720000003115274E-2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12.0053985956781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135476.29</v>
      </c>
      <c r="F32" s="25">
        <f>VLOOKUP(C32,RA!B34:I65,8,0)</f>
        <v>-3321.88</v>
      </c>
      <c r="G32" s="16">
        <f t="shared" si="0"/>
        <v>138798.17000000001</v>
      </c>
      <c r="H32" s="27">
        <f>RA!J34</f>
        <v>0</v>
      </c>
      <c r="I32" s="20">
        <f>VLOOKUP(B32,RMS!B:D,3,FALSE)</f>
        <v>135476.29</v>
      </c>
      <c r="J32" s="21">
        <f>VLOOKUP(B32,RMS!B:E,4,FALSE)</f>
        <v>138798.17000000001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138344.79999999999</v>
      </c>
      <c r="F33" s="25">
        <f>VLOOKUP(C33,RA!B34:I65,8,0)</f>
        <v>-20352.43</v>
      </c>
      <c r="G33" s="16">
        <f t="shared" si="0"/>
        <v>158697.22999999998</v>
      </c>
      <c r="H33" s="27">
        <f>RA!J34</f>
        <v>0</v>
      </c>
      <c r="I33" s="20">
        <f>VLOOKUP(B33,RMS!B:D,3,FALSE)</f>
        <v>138344.79999999999</v>
      </c>
      <c r="J33" s="21">
        <f>VLOOKUP(B33,RMS!B:E,4,FALSE)</f>
        <v>158697.23000000001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23582.91</v>
      </c>
      <c r="F34" s="25">
        <f>VLOOKUP(C34,RA!B34:I66,8,0)</f>
        <v>-175.21</v>
      </c>
      <c r="G34" s="16">
        <f t="shared" si="0"/>
        <v>23758.12</v>
      </c>
      <c r="H34" s="27">
        <f>RA!J35</f>
        <v>12.0053985956781</v>
      </c>
      <c r="I34" s="20">
        <f>VLOOKUP(B34,RMS!B:D,3,FALSE)</f>
        <v>23582.91</v>
      </c>
      <c r="J34" s="21">
        <f>VLOOKUP(B34,RMS!B:E,4,FALSE)</f>
        <v>23758.12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73161.55</v>
      </c>
      <c r="F35" s="25">
        <f>VLOOKUP(C35,RA!B34:I67,8,0)</f>
        <v>-18713.689999999999</v>
      </c>
      <c r="G35" s="16">
        <f t="shared" si="0"/>
        <v>91875.24</v>
      </c>
      <c r="H35" s="27">
        <f>RA!J34</f>
        <v>0</v>
      </c>
      <c r="I35" s="20">
        <f>VLOOKUP(B35,RMS!B:D,3,FALSE)</f>
        <v>73161.55</v>
      </c>
      <c r="J35" s="21">
        <f>VLOOKUP(B35,RMS!B:E,4,FALSE)</f>
        <v>91875.24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12.0053985956781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20869.2304</v>
      </c>
      <c r="F37" s="25">
        <f>VLOOKUP(C37,RA!B8:I68,8,0)</f>
        <v>1907.6324999999999</v>
      </c>
      <c r="G37" s="16">
        <f t="shared" si="0"/>
        <v>18961.597900000001</v>
      </c>
      <c r="H37" s="27">
        <f>RA!J35</f>
        <v>12.0053985956781</v>
      </c>
      <c r="I37" s="20">
        <f>VLOOKUP(B37,RMS!B:D,3,FALSE)</f>
        <v>20869.230769230799</v>
      </c>
      <c r="J37" s="21">
        <f>VLOOKUP(B37,RMS!B:E,4,FALSE)</f>
        <v>18961.5982905983</v>
      </c>
      <c r="K37" s="22">
        <f t="shared" si="1"/>
        <v>-3.6923079824191518E-4</v>
      </c>
      <c r="L37" s="22">
        <f t="shared" si="2"/>
        <v>-3.9059829941834323E-4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272297.29009999998</v>
      </c>
      <c r="F38" s="25">
        <f>VLOOKUP(C38,RA!B8:I69,8,0)</f>
        <v>14648.296200000001</v>
      </c>
      <c r="G38" s="16">
        <f t="shared" si="0"/>
        <v>257648.99389999997</v>
      </c>
      <c r="H38" s="27">
        <f>RA!J36</f>
        <v>0</v>
      </c>
      <c r="I38" s="20">
        <f>VLOOKUP(B38,RMS!B:D,3,FALSE)</f>
        <v>272297.28529316199</v>
      </c>
      <c r="J38" s="21">
        <f>VLOOKUP(B38,RMS!B:E,4,FALSE)</f>
        <v>257648.99316068401</v>
      </c>
      <c r="K38" s="22">
        <f t="shared" si="1"/>
        <v>4.8068379983305931E-3</v>
      </c>
      <c r="L38" s="22">
        <f t="shared" si="2"/>
        <v>7.3931596125476062E-4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98994.91</v>
      </c>
      <c r="F39" s="25">
        <f>VLOOKUP(C39,RA!B9:I70,8,0)</f>
        <v>-21068.6</v>
      </c>
      <c r="G39" s="16">
        <f t="shared" si="0"/>
        <v>120063.51000000001</v>
      </c>
      <c r="H39" s="27">
        <f>RA!J37</f>
        <v>-2.45200101065655</v>
      </c>
      <c r="I39" s="20">
        <f>VLOOKUP(B39,RMS!B:D,3,FALSE)</f>
        <v>98994.91</v>
      </c>
      <c r="J39" s="21">
        <f>VLOOKUP(B39,RMS!B:E,4,FALSE)</f>
        <v>120063.51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73999.17</v>
      </c>
      <c r="F40" s="25">
        <f>VLOOKUP(C40,RA!B10:I71,8,0)</f>
        <v>10102.620000000001</v>
      </c>
      <c r="G40" s="16">
        <f t="shared" si="0"/>
        <v>63896.549999999996</v>
      </c>
      <c r="H40" s="27">
        <f>RA!J38</f>
        <v>-14.711380550624201</v>
      </c>
      <c r="I40" s="20">
        <f>VLOOKUP(B40,RMS!B:D,3,FALSE)</f>
        <v>73999.17</v>
      </c>
      <c r="J40" s="21">
        <f>VLOOKUP(B40,RMS!B:E,4,FALSE)</f>
        <v>63896.55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-0.74295326573353304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4946.9481999999998</v>
      </c>
      <c r="F42" s="25">
        <f>VLOOKUP(C42,RA!B8:I72,8,0)</f>
        <v>380.8818</v>
      </c>
      <c r="G42" s="16">
        <f t="shared" si="0"/>
        <v>4566.0663999999997</v>
      </c>
      <c r="H42" s="27">
        <f>RA!J39</f>
        <v>-0.74295326573353304</v>
      </c>
      <c r="I42" s="20">
        <f>VLOOKUP(B42,RMS!B:D,3,FALSE)</f>
        <v>4946.9479615762802</v>
      </c>
      <c r="J42" s="21">
        <f>VLOOKUP(B42,RMS!B:E,4,FALSE)</f>
        <v>4566.0660464412704</v>
      </c>
      <c r="K42" s="22">
        <f t="shared" si="1"/>
        <v>2.3842371956561692E-4</v>
      </c>
      <c r="L42" s="22">
        <f t="shared" si="2"/>
        <v>3.5355872932996135E-4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15868860.9824</v>
      </c>
      <c r="E7" s="65"/>
      <c r="F7" s="65"/>
      <c r="G7" s="53">
        <v>20965577.2148</v>
      </c>
      <c r="H7" s="54">
        <v>-24.3099256470847</v>
      </c>
      <c r="I7" s="53">
        <v>1526324.9974</v>
      </c>
      <c r="J7" s="54">
        <v>9.6183651686963092</v>
      </c>
      <c r="K7" s="53">
        <v>1813227.4118999999</v>
      </c>
      <c r="L7" s="54">
        <v>8.6485928497118003</v>
      </c>
      <c r="M7" s="54">
        <v>-0.15822748576217899</v>
      </c>
      <c r="N7" s="53">
        <v>532811008.14279997</v>
      </c>
      <c r="O7" s="53">
        <v>6545183737.2208996</v>
      </c>
      <c r="P7" s="53">
        <v>843769</v>
      </c>
      <c r="Q7" s="53">
        <v>1215822</v>
      </c>
      <c r="R7" s="54">
        <v>-30.600943230176799</v>
      </c>
      <c r="S7" s="53">
        <v>18.807115433726501</v>
      </c>
      <c r="T7" s="53">
        <v>19.390703861338299</v>
      </c>
      <c r="U7" s="55">
        <v>-3.10301933153016</v>
      </c>
    </row>
    <row r="8" spans="1:23" ht="12" thickBot="1">
      <c r="A8" s="74">
        <v>42667</v>
      </c>
      <c r="B8" s="70" t="s">
        <v>6</v>
      </c>
      <c r="C8" s="71"/>
      <c r="D8" s="56">
        <v>559250.7023</v>
      </c>
      <c r="E8" s="59"/>
      <c r="F8" s="59"/>
      <c r="G8" s="56">
        <v>750674.10979999998</v>
      </c>
      <c r="H8" s="57">
        <v>-25.5002010860612</v>
      </c>
      <c r="I8" s="56">
        <v>144423.4313</v>
      </c>
      <c r="J8" s="57">
        <v>25.824452379950099</v>
      </c>
      <c r="K8" s="56">
        <v>120542.5456</v>
      </c>
      <c r="L8" s="57">
        <v>16.057906357276099</v>
      </c>
      <c r="M8" s="57">
        <v>0.19811167568374299</v>
      </c>
      <c r="N8" s="56">
        <v>17659709.5711</v>
      </c>
      <c r="O8" s="56">
        <v>241307633.66460001</v>
      </c>
      <c r="P8" s="56">
        <v>20762</v>
      </c>
      <c r="Q8" s="56">
        <v>31558</v>
      </c>
      <c r="R8" s="57">
        <v>-34.210025983902703</v>
      </c>
      <c r="S8" s="56">
        <v>26.936263476543701</v>
      </c>
      <c r="T8" s="56">
        <v>26.6376976551112</v>
      </c>
      <c r="U8" s="58">
        <v>1.1084158784400799</v>
      </c>
    </row>
    <row r="9" spans="1:23" ht="12" thickBot="1">
      <c r="A9" s="75"/>
      <c r="B9" s="70" t="s">
        <v>7</v>
      </c>
      <c r="C9" s="71"/>
      <c r="D9" s="56">
        <v>59325.6057</v>
      </c>
      <c r="E9" s="59"/>
      <c r="F9" s="59"/>
      <c r="G9" s="56">
        <v>134125.91010000001</v>
      </c>
      <c r="H9" s="57">
        <v>-55.768720856567803</v>
      </c>
      <c r="I9" s="56">
        <v>13606.446900000001</v>
      </c>
      <c r="J9" s="57">
        <v>22.9352009801731</v>
      </c>
      <c r="K9" s="56">
        <v>29505.4431</v>
      </c>
      <c r="L9" s="57">
        <v>21.998317161838202</v>
      </c>
      <c r="M9" s="57">
        <v>-0.53884959958455902</v>
      </c>
      <c r="N9" s="56">
        <v>2502152.2335000001</v>
      </c>
      <c r="O9" s="56">
        <v>34474120.447099999</v>
      </c>
      <c r="P9" s="56">
        <v>3589</v>
      </c>
      <c r="Q9" s="56">
        <v>7804</v>
      </c>
      <c r="R9" s="57">
        <v>-54.010763710917502</v>
      </c>
      <c r="S9" s="56">
        <v>16.529842769573701</v>
      </c>
      <c r="T9" s="56">
        <v>17.065554190158899</v>
      </c>
      <c r="U9" s="58">
        <v>-3.2408742663376602</v>
      </c>
    </row>
    <row r="10" spans="1:23" ht="12" thickBot="1">
      <c r="A10" s="75"/>
      <c r="B10" s="70" t="s">
        <v>8</v>
      </c>
      <c r="C10" s="71"/>
      <c r="D10" s="56">
        <v>78154.960200000001</v>
      </c>
      <c r="E10" s="59"/>
      <c r="F10" s="59"/>
      <c r="G10" s="56">
        <v>179844.09229999999</v>
      </c>
      <c r="H10" s="57">
        <v>-56.5429371626904</v>
      </c>
      <c r="I10" s="56">
        <v>25807.4427</v>
      </c>
      <c r="J10" s="57">
        <v>33.020863466577502</v>
      </c>
      <c r="K10" s="56">
        <v>44711.351900000001</v>
      </c>
      <c r="L10" s="57">
        <v>24.861173546594198</v>
      </c>
      <c r="M10" s="57">
        <v>-0.42279887314254999</v>
      </c>
      <c r="N10" s="56">
        <v>3620700.0531000001</v>
      </c>
      <c r="O10" s="56">
        <v>55381116.903800003</v>
      </c>
      <c r="P10" s="56">
        <v>84331</v>
      </c>
      <c r="Q10" s="56">
        <v>128430</v>
      </c>
      <c r="R10" s="57">
        <v>-34.336992914428102</v>
      </c>
      <c r="S10" s="56">
        <v>0.92676430019802902</v>
      </c>
      <c r="T10" s="56">
        <v>1.5924427540294299</v>
      </c>
      <c r="U10" s="58">
        <v>-71.828236552612395</v>
      </c>
    </row>
    <row r="11" spans="1:23" ht="12" thickBot="1">
      <c r="A11" s="75"/>
      <c r="B11" s="70" t="s">
        <v>9</v>
      </c>
      <c r="C11" s="71"/>
      <c r="D11" s="56">
        <v>46405.622100000001</v>
      </c>
      <c r="E11" s="59"/>
      <c r="F11" s="59"/>
      <c r="G11" s="56">
        <v>47326.136700000003</v>
      </c>
      <c r="H11" s="57">
        <v>-1.9450448825669799</v>
      </c>
      <c r="I11" s="56">
        <v>11002.3298</v>
      </c>
      <c r="J11" s="57">
        <v>23.709044943500501</v>
      </c>
      <c r="K11" s="56">
        <v>9740.6695999999993</v>
      </c>
      <c r="L11" s="57">
        <v>20.5820087571188</v>
      </c>
      <c r="M11" s="57">
        <v>0.12952499692628899</v>
      </c>
      <c r="N11" s="56">
        <v>1245666.7311</v>
      </c>
      <c r="O11" s="56">
        <v>19532278.1017</v>
      </c>
      <c r="P11" s="56">
        <v>2151</v>
      </c>
      <c r="Q11" s="56">
        <v>2807</v>
      </c>
      <c r="R11" s="57">
        <v>-23.3701460634129</v>
      </c>
      <c r="S11" s="56">
        <v>21.573975871687601</v>
      </c>
      <c r="T11" s="56">
        <v>19.684865692910599</v>
      </c>
      <c r="U11" s="58">
        <v>8.7564303863719601</v>
      </c>
    </row>
    <row r="12" spans="1:23" ht="12" thickBot="1">
      <c r="A12" s="75"/>
      <c r="B12" s="70" t="s">
        <v>10</v>
      </c>
      <c r="C12" s="71"/>
      <c r="D12" s="56">
        <v>220075.128</v>
      </c>
      <c r="E12" s="59"/>
      <c r="F12" s="59"/>
      <c r="G12" s="56">
        <v>167985.1488</v>
      </c>
      <c r="H12" s="57">
        <v>31.008681167415201</v>
      </c>
      <c r="I12" s="56">
        <v>25159.255099999998</v>
      </c>
      <c r="J12" s="57">
        <v>11.432121080034101</v>
      </c>
      <c r="K12" s="56">
        <v>26215.267599999999</v>
      </c>
      <c r="L12" s="57">
        <v>15.6057054967469</v>
      </c>
      <c r="M12" s="57">
        <v>-4.0282346764981998E-2</v>
      </c>
      <c r="N12" s="56">
        <v>5564328.6447999999</v>
      </c>
      <c r="O12" s="56">
        <v>70281229.993399993</v>
      </c>
      <c r="P12" s="56">
        <v>1666</v>
      </c>
      <c r="Q12" s="56">
        <v>2142</v>
      </c>
      <c r="R12" s="57">
        <v>-22.2222222222222</v>
      </c>
      <c r="S12" s="56">
        <v>132.09791596638701</v>
      </c>
      <c r="T12" s="56">
        <v>109.513608496732</v>
      </c>
      <c r="U12" s="58">
        <v>17.096641763372901</v>
      </c>
    </row>
    <row r="13" spans="1:23" ht="12" thickBot="1">
      <c r="A13" s="75"/>
      <c r="B13" s="70" t="s">
        <v>11</v>
      </c>
      <c r="C13" s="71"/>
      <c r="D13" s="56">
        <v>256857.79440000001</v>
      </c>
      <c r="E13" s="59"/>
      <c r="F13" s="59"/>
      <c r="G13" s="56">
        <v>244479.8083</v>
      </c>
      <c r="H13" s="57">
        <v>5.0629891221163996</v>
      </c>
      <c r="I13" s="56">
        <v>77883.694300000003</v>
      </c>
      <c r="J13" s="57">
        <v>30.321717307403599</v>
      </c>
      <c r="K13" s="56">
        <v>70193.274699999994</v>
      </c>
      <c r="L13" s="57">
        <v>28.711276889527898</v>
      </c>
      <c r="M13" s="57">
        <v>0.109560632879264</v>
      </c>
      <c r="N13" s="56">
        <v>7385492.6605000002</v>
      </c>
      <c r="O13" s="56">
        <v>101223758.7517</v>
      </c>
      <c r="P13" s="56">
        <v>9073</v>
      </c>
      <c r="Q13" s="56">
        <v>11847</v>
      </c>
      <c r="R13" s="57">
        <v>-23.415210601840101</v>
      </c>
      <c r="S13" s="56">
        <v>28.310128336823499</v>
      </c>
      <c r="T13" s="56">
        <v>27.8675086013337</v>
      </c>
      <c r="U13" s="58">
        <v>1.5634677816495399</v>
      </c>
    </row>
    <row r="14" spans="1:23" ht="12" thickBot="1">
      <c r="A14" s="75"/>
      <c r="B14" s="70" t="s">
        <v>12</v>
      </c>
      <c r="C14" s="71"/>
      <c r="D14" s="56">
        <v>130490.639</v>
      </c>
      <c r="E14" s="59"/>
      <c r="F14" s="59"/>
      <c r="G14" s="56">
        <v>133557.9859</v>
      </c>
      <c r="H14" s="57">
        <v>-2.29664057849496</v>
      </c>
      <c r="I14" s="56">
        <v>23792.557400000002</v>
      </c>
      <c r="J14" s="57">
        <v>18.233152647830899</v>
      </c>
      <c r="K14" s="56">
        <v>26890.388999999999</v>
      </c>
      <c r="L14" s="57">
        <v>20.133868311052499</v>
      </c>
      <c r="M14" s="57">
        <v>-0.11520218617886099</v>
      </c>
      <c r="N14" s="56">
        <v>3121076.4232999999</v>
      </c>
      <c r="O14" s="56">
        <v>42169423.131399997</v>
      </c>
      <c r="P14" s="56">
        <v>1683</v>
      </c>
      <c r="Q14" s="56">
        <v>2480</v>
      </c>
      <c r="R14" s="57">
        <v>-32.137096774193601</v>
      </c>
      <c r="S14" s="56">
        <v>77.534544860368399</v>
      </c>
      <c r="T14" s="56">
        <v>61.041656209677399</v>
      </c>
      <c r="U14" s="58">
        <v>21.271665011244899</v>
      </c>
    </row>
    <row r="15" spans="1:23" ht="12" thickBot="1">
      <c r="A15" s="75"/>
      <c r="B15" s="70" t="s">
        <v>13</v>
      </c>
      <c r="C15" s="71"/>
      <c r="D15" s="56">
        <v>99021.784700000004</v>
      </c>
      <c r="E15" s="59"/>
      <c r="F15" s="59"/>
      <c r="G15" s="56">
        <v>68745.307799999995</v>
      </c>
      <c r="H15" s="57">
        <v>44.041517696135799</v>
      </c>
      <c r="I15" s="56">
        <v>23793.591400000001</v>
      </c>
      <c r="J15" s="57">
        <v>24.028643264798699</v>
      </c>
      <c r="K15" s="56">
        <v>13544.224200000001</v>
      </c>
      <c r="L15" s="57">
        <v>19.7020344128854</v>
      </c>
      <c r="M15" s="57">
        <v>0.75673342737489502</v>
      </c>
      <c r="N15" s="56">
        <v>2920733.3503</v>
      </c>
      <c r="O15" s="56">
        <v>37361742.854999997</v>
      </c>
      <c r="P15" s="56">
        <v>3431</v>
      </c>
      <c r="Q15" s="56">
        <v>3815</v>
      </c>
      <c r="R15" s="57">
        <v>-10.0655307994758</v>
      </c>
      <c r="S15" s="56">
        <v>28.860910725735899</v>
      </c>
      <c r="T15" s="56">
        <v>31.0278998427261</v>
      </c>
      <c r="U15" s="58">
        <v>-7.5083878592153903</v>
      </c>
    </row>
    <row r="16" spans="1:23" ht="12" thickBot="1">
      <c r="A16" s="75"/>
      <c r="B16" s="70" t="s">
        <v>14</v>
      </c>
      <c r="C16" s="71"/>
      <c r="D16" s="56">
        <v>749162.40749999997</v>
      </c>
      <c r="E16" s="59"/>
      <c r="F16" s="59"/>
      <c r="G16" s="56">
        <v>1357413.6791000001</v>
      </c>
      <c r="H16" s="57">
        <v>-44.8095728638366</v>
      </c>
      <c r="I16" s="56">
        <v>-26165.757300000001</v>
      </c>
      <c r="J16" s="57">
        <v>-3.4926682169379899</v>
      </c>
      <c r="K16" s="56">
        <v>-57624.442499999997</v>
      </c>
      <c r="L16" s="57">
        <v>-4.24516441724725</v>
      </c>
      <c r="M16" s="57">
        <v>-0.54592606600922899</v>
      </c>
      <c r="N16" s="56">
        <v>26044196.316799998</v>
      </c>
      <c r="O16" s="56">
        <v>343070273.3779</v>
      </c>
      <c r="P16" s="56">
        <v>32142</v>
      </c>
      <c r="Q16" s="56">
        <v>61318</v>
      </c>
      <c r="R16" s="57">
        <v>-47.581460582536899</v>
      </c>
      <c r="S16" s="56">
        <v>23.3078964439052</v>
      </c>
      <c r="T16" s="56">
        <v>21.4047868097459</v>
      </c>
      <c r="U16" s="58">
        <v>8.1650853338028693</v>
      </c>
    </row>
    <row r="17" spans="1:21" ht="12" thickBot="1">
      <c r="A17" s="75"/>
      <c r="B17" s="70" t="s">
        <v>15</v>
      </c>
      <c r="C17" s="71"/>
      <c r="D17" s="56">
        <v>514966.77980000002</v>
      </c>
      <c r="E17" s="59"/>
      <c r="F17" s="59"/>
      <c r="G17" s="56">
        <v>714484.38170000003</v>
      </c>
      <c r="H17" s="57">
        <v>-27.924697447588699</v>
      </c>
      <c r="I17" s="56">
        <v>59774.988499999999</v>
      </c>
      <c r="J17" s="57">
        <v>11.607542630849901</v>
      </c>
      <c r="K17" s="56">
        <v>33724.009599999998</v>
      </c>
      <c r="L17" s="57">
        <v>4.7200485362268099</v>
      </c>
      <c r="M17" s="57">
        <v>0.77247572898330596</v>
      </c>
      <c r="N17" s="56">
        <v>17403852.5458</v>
      </c>
      <c r="O17" s="56">
        <v>345550736.16710001</v>
      </c>
      <c r="P17" s="56">
        <v>8784</v>
      </c>
      <c r="Q17" s="56">
        <v>11650</v>
      </c>
      <c r="R17" s="57">
        <v>-24.600858369098699</v>
      </c>
      <c r="S17" s="56">
        <v>58.625544148451702</v>
      </c>
      <c r="T17" s="56">
        <v>43.9676027124464</v>
      </c>
      <c r="U17" s="58">
        <v>25.002653107813401</v>
      </c>
    </row>
    <row r="18" spans="1:21" ht="12" customHeight="1" thickBot="1">
      <c r="A18" s="75"/>
      <c r="B18" s="70" t="s">
        <v>16</v>
      </c>
      <c r="C18" s="71"/>
      <c r="D18" s="56">
        <v>1242533.0127000001</v>
      </c>
      <c r="E18" s="59"/>
      <c r="F18" s="59"/>
      <c r="G18" s="56">
        <v>1918993.0834999999</v>
      </c>
      <c r="H18" s="57">
        <v>-35.250782121956497</v>
      </c>
      <c r="I18" s="56">
        <v>178088.06520000001</v>
      </c>
      <c r="J18" s="57">
        <v>14.332662664070201</v>
      </c>
      <c r="K18" s="56">
        <v>290627.114</v>
      </c>
      <c r="L18" s="57">
        <v>15.144771312564201</v>
      </c>
      <c r="M18" s="57">
        <v>-0.38722831896544901</v>
      </c>
      <c r="N18" s="56">
        <v>46220898.089100003</v>
      </c>
      <c r="O18" s="56">
        <v>646301308.49249995</v>
      </c>
      <c r="P18" s="56">
        <v>58903</v>
      </c>
      <c r="Q18" s="56">
        <v>106956</v>
      </c>
      <c r="R18" s="57">
        <v>-44.927820786117699</v>
      </c>
      <c r="S18" s="56">
        <v>21.094562462013801</v>
      </c>
      <c r="T18" s="56">
        <v>22.683619091028099</v>
      </c>
      <c r="U18" s="58">
        <v>-7.5330153534863298</v>
      </c>
    </row>
    <row r="19" spans="1:21" ht="12" customHeight="1" thickBot="1">
      <c r="A19" s="75"/>
      <c r="B19" s="70" t="s">
        <v>17</v>
      </c>
      <c r="C19" s="71"/>
      <c r="D19" s="56">
        <v>467484.66649999999</v>
      </c>
      <c r="E19" s="59"/>
      <c r="F19" s="59"/>
      <c r="G19" s="56">
        <v>588852.10759999999</v>
      </c>
      <c r="H19" s="57">
        <v>-20.610852798788599</v>
      </c>
      <c r="I19" s="56">
        <v>47106.157500000001</v>
      </c>
      <c r="J19" s="57">
        <v>10.076513921339499</v>
      </c>
      <c r="K19" s="56">
        <v>59067.458700000003</v>
      </c>
      <c r="L19" s="57">
        <v>10.030949696476901</v>
      </c>
      <c r="M19" s="57">
        <v>-0.20250238393953501</v>
      </c>
      <c r="N19" s="56">
        <v>15850992.673699999</v>
      </c>
      <c r="O19" s="56">
        <v>193845681.09040001</v>
      </c>
      <c r="P19" s="56">
        <v>11413</v>
      </c>
      <c r="Q19" s="56">
        <v>19161</v>
      </c>
      <c r="R19" s="57">
        <v>-40.436302906946402</v>
      </c>
      <c r="S19" s="56">
        <v>40.960717296065901</v>
      </c>
      <c r="T19" s="56">
        <v>41.210576008559102</v>
      </c>
      <c r="U19" s="58">
        <v>-0.60999593998114698</v>
      </c>
    </row>
    <row r="20" spans="1:21" ht="12" thickBot="1">
      <c r="A20" s="75"/>
      <c r="B20" s="70" t="s">
        <v>18</v>
      </c>
      <c r="C20" s="71"/>
      <c r="D20" s="56">
        <v>1175478.2919000001</v>
      </c>
      <c r="E20" s="59"/>
      <c r="F20" s="59"/>
      <c r="G20" s="56">
        <v>1207739.0469</v>
      </c>
      <c r="H20" s="57">
        <v>-2.6711693294016099</v>
      </c>
      <c r="I20" s="56">
        <v>24129.090899999999</v>
      </c>
      <c r="J20" s="57">
        <v>2.0527040836286798</v>
      </c>
      <c r="K20" s="56">
        <v>91804.922300000006</v>
      </c>
      <c r="L20" s="57">
        <v>7.6013872811053904</v>
      </c>
      <c r="M20" s="57">
        <v>-0.73716996544966296</v>
      </c>
      <c r="N20" s="56">
        <v>32685522.8453</v>
      </c>
      <c r="O20" s="56">
        <v>382090196.92360002</v>
      </c>
      <c r="P20" s="56">
        <v>41603</v>
      </c>
      <c r="Q20" s="56">
        <v>55678</v>
      </c>
      <c r="R20" s="57">
        <v>-25.279284457056701</v>
      </c>
      <c r="S20" s="56">
        <v>28.2546521140302</v>
      </c>
      <c r="T20" s="56">
        <v>28.4768808416251</v>
      </c>
      <c r="U20" s="58">
        <v>-0.78652084158725299</v>
      </c>
    </row>
    <row r="21" spans="1:21" ht="12" customHeight="1" thickBot="1">
      <c r="A21" s="75"/>
      <c r="B21" s="70" t="s">
        <v>19</v>
      </c>
      <c r="C21" s="71"/>
      <c r="D21" s="56">
        <v>306995.60840000003</v>
      </c>
      <c r="E21" s="59"/>
      <c r="F21" s="59"/>
      <c r="G21" s="56">
        <v>372598.87969999999</v>
      </c>
      <c r="H21" s="57">
        <v>-17.606942713521001</v>
      </c>
      <c r="I21" s="56">
        <v>44152.938900000001</v>
      </c>
      <c r="J21" s="57">
        <v>14.3822705250138</v>
      </c>
      <c r="K21" s="56">
        <v>47154.437899999997</v>
      </c>
      <c r="L21" s="57">
        <v>12.6555501020203</v>
      </c>
      <c r="M21" s="57">
        <v>-6.3652524209178996E-2</v>
      </c>
      <c r="N21" s="56">
        <v>9385545.3881999999</v>
      </c>
      <c r="O21" s="56">
        <v>122287234.6928</v>
      </c>
      <c r="P21" s="56">
        <v>26299</v>
      </c>
      <c r="Q21" s="56">
        <v>37484</v>
      </c>
      <c r="R21" s="57">
        <v>-29.839398143207799</v>
      </c>
      <c r="S21" s="56">
        <v>11.6732806722689</v>
      </c>
      <c r="T21" s="56">
        <v>11.9235698084516</v>
      </c>
      <c r="U21" s="58">
        <v>-2.1441199197521699</v>
      </c>
    </row>
    <row r="22" spans="1:21" ht="12" customHeight="1" thickBot="1">
      <c r="A22" s="75"/>
      <c r="B22" s="70" t="s">
        <v>20</v>
      </c>
      <c r="C22" s="71"/>
      <c r="D22" s="56">
        <v>1006427.1733</v>
      </c>
      <c r="E22" s="59"/>
      <c r="F22" s="59"/>
      <c r="G22" s="56">
        <v>1507537.6898000001</v>
      </c>
      <c r="H22" s="57">
        <v>-33.2403308978949</v>
      </c>
      <c r="I22" s="56">
        <v>57435.458200000001</v>
      </c>
      <c r="J22" s="57">
        <v>5.7068667980886696</v>
      </c>
      <c r="K22" s="56">
        <v>168595.98079999999</v>
      </c>
      <c r="L22" s="57">
        <v>11.183533382994</v>
      </c>
      <c r="M22" s="57">
        <v>-0.65933079823454499</v>
      </c>
      <c r="N22" s="56">
        <v>32975809.879000001</v>
      </c>
      <c r="O22" s="56">
        <v>435910987.45459998</v>
      </c>
      <c r="P22" s="56">
        <v>60781</v>
      </c>
      <c r="Q22" s="56">
        <v>97328</v>
      </c>
      <c r="R22" s="57">
        <v>-37.550345224395898</v>
      </c>
      <c r="S22" s="56">
        <v>16.558252962274398</v>
      </c>
      <c r="T22" s="56">
        <v>18.149769360307399</v>
      </c>
      <c r="U22" s="58">
        <v>-9.6116202697172302</v>
      </c>
    </row>
    <row r="23" spans="1:21" ht="12" thickBot="1">
      <c r="A23" s="75"/>
      <c r="B23" s="70" t="s">
        <v>21</v>
      </c>
      <c r="C23" s="71"/>
      <c r="D23" s="56">
        <v>2874346.7080999999</v>
      </c>
      <c r="E23" s="59"/>
      <c r="F23" s="59"/>
      <c r="G23" s="56">
        <v>2956980.2999</v>
      </c>
      <c r="H23" s="57">
        <v>-2.7945262876047599</v>
      </c>
      <c r="I23" s="56">
        <v>205668.2813</v>
      </c>
      <c r="J23" s="57">
        <v>7.155305263642</v>
      </c>
      <c r="K23" s="56">
        <v>371496.06939999998</v>
      </c>
      <c r="L23" s="57">
        <v>12.563359634576001</v>
      </c>
      <c r="M23" s="57">
        <v>-0.44637831126403799</v>
      </c>
      <c r="N23" s="56">
        <v>85741046.086500004</v>
      </c>
      <c r="O23" s="56">
        <v>960913898.26839995</v>
      </c>
      <c r="P23" s="56">
        <v>72655</v>
      </c>
      <c r="Q23" s="56">
        <v>107166</v>
      </c>
      <c r="R23" s="57">
        <v>-32.203310751544301</v>
      </c>
      <c r="S23" s="56">
        <v>39.561581558048303</v>
      </c>
      <c r="T23" s="56">
        <v>38.743394758598797</v>
      </c>
      <c r="U23" s="58">
        <v>2.0681347085403998</v>
      </c>
    </row>
    <row r="24" spans="1:21" ht="12" thickBot="1">
      <c r="A24" s="75"/>
      <c r="B24" s="70" t="s">
        <v>22</v>
      </c>
      <c r="C24" s="71"/>
      <c r="D24" s="56">
        <v>250120.61199999999</v>
      </c>
      <c r="E24" s="59"/>
      <c r="F24" s="59"/>
      <c r="G24" s="56">
        <v>302144.36969999998</v>
      </c>
      <c r="H24" s="57">
        <v>-17.218178763898401</v>
      </c>
      <c r="I24" s="56">
        <v>39159.626700000001</v>
      </c>
      <c r="J24" s="57">
        <v>15.656297330665399</v>
      </c>
      <c r="K24" s="56">
        <v>47641.391900000002</v>
      </c>
      <c r="L24" s="57">
        <v>15.7677576276875</v>
      </c>
      <c r="M24" s="57">
        <v>-0.17803353054426599</v>
      </c>
      <c r="N24" s="56">
        <v>8016708.8140000002</v>
      </c>
      <c r="O24" s="56">
        <v>93392025.899100006</v>
      </c>
      <c r="P24" s="56">
        <v>23999</v>
      </c>
      <c r="Q24" s="56">
        <v>35232</v>
      </c>
      <c r="R24" s="57">
        <v>-31.8829473206176</v>
      </c>
      <c r="S24" s="56">
        <v>10.4221264219342</v>
      </c>
      <c r="T24" s="56">
        <v>11.179651070049999</v>
      </c>
      <c r="U24" s="58">
        <v>-7.2684269739947904</v>
      </c>
    </row>
    <row r="25" spans="1:21" ht="12" thickBot="1">
      <c r="A25" s="75"/>
      <c r="B25" s="70" t="s">
        <v>23</v>
      </c>
      <c r="C25" s="71"/>
      <c r="D25" s="56">
        <v>284266.69589999999</v>
      </c>
      <c r="E25" s="59"/>
      <c r="F25" s="59"/>
      <c r="G25" s="56">
        <v>391343.745</v>
      </c>
      <c r="H25" s="57">
        <v>-27.361379980661201</v>
      </c>
      <c r="I25" s="56">
        <v>24537.0494</v>
      </c>
      <c r="J25" s="57">
        <v>8.6317003553000493</v>
      </c>
      <c r="K25" s="56">
        <v>24002.038799999998</v>
      </c>
      <c r="L25" s="57">
        <v>6.1332368554913304</v>
      </c>
      <c r="M25" s="57">
        <v>2.2290214779588001E-2</v>
      </c>
      <c r="N25" s="56">
        <v>9308978.5295000002</v>
      </c>
      <c r="O25" s="56">
        <v>109168895.55249999</v>
      </c>
      <c r="P25" s="56">
        <v>17509</v>
      </c>
      <c r="Q25" s="56">
        <v>25089</v>
      </c>
      <c r="R25" s="57">
        <v>-30.212443700426501</v>
      </c>
      <c r="S25" s="56">
        <v>16.235461528356801</v>
      </c>
      <c r="T25" s="56">
        <v>18.070923432579999</v>
      </c>
      <c r="U25" s="58">
        <v>-11.3052647195607</v>
      </c>
    </row>
    <row r="26" spans="1:21" ht="12" thickBot="1">
      <c r="A26" s="75"/>
      <c r="B26" s="70" t="s">
        <v>24</v>
      </c>
      <c r="C26" s="71"/>
      <c r="D26" s="56">
        <v>608040.31709999999</v>
      </c>
      <c r="E26" s="59"/>
      <c r="F26" s="59"/>
      <c r="G26" s="56">
        <v>597501.42969999998</v>
      </c>
      <c r="H26" s="57">
        <v>1.76382630670717</v>
      </c>
      <c r="I26" s="56">
        <v>125738.9477</v>
      </c>
      <c r="J26" s="57">
        <v>20.6793767064168</v>
      </c>
      <c r="K26" s="56">
        <v>108457.3548</v>
      </c>
      <c r="L26" s="57">
        <v>18.1518151102091</v>
      </c>
      <c r="M26" s="57">
        <v>0.15933998143203801</v>
      </c>
      <c r="N26" s="56">
        <v>15506588.0755</v>
      </c>
      <c r="O26" s="56">
        <v>207625642.25690001</v>
      </c>
      <c r="P26" s="56">
        <v>44948</v>
      </c>
      <c r="Q26" s="56">
        <v>57654</v>
      </c>
      <c r="R26" s="57">
        <v>-22.038366808894398</v>
      </c>
      <c r="S26" s="56">
        <v>13.5276389850494</v>
      </c>
      <c r="T26" s="56">
        <v>13.757312391161101</v>
      </c>
      <c r="U26" s="58">
        <v>-1.69780851163687</v>
      </c>
    </row>
    <row r="27" spans="1:21" ht="12" thickBot="1">
      <c r="A27" s="75"/>
      <c r="B27" s="70" t="s">
        <v>25</v>
      </c>
      <c r="C27" s="71"/>
      <c r="D27" s="56">
        <v>214576.49679999999</v>
      </c>
      <c r="E27" s="59"/>
      <c r="F27" s="59"/>
      <c r="G27" s="56">
        <v>246446.8995</v>
      </c>
      <c r="H27" s="57">
        <v>-12.931955226322501</v>
      </c>
      <c r="I27" s="56">
        <v>52123.616999999998</v>
      </c>
      <c r="J27" s="57">
        <v>24.2913915444257</v>
      </c>
      <c r="K27" s="56">
        <v>68762.072199999995</v>
      </c>
      <c r="L27" s="57">
        <v>27.901374429748099</v>
      </c>
      <c r="M27" s="57">
        <v>-0.241971404695392</v>
      </c>
      <c r="N27" s="56">
        <v>6034546.8092999998</v>
      </c>
      <c r="O27" s="56">
        <v>75941868.394400001</v>
      </c>
      <c r="P27" s="56">
        <v>27883</v>
      </c>
      <c r="Q27" s="56">
        <v>40493</v>
      </c>
      <c r="R27" s="57">
        <v>-31.1411848961549</v>
      </c>
      <c r="S27" s="56">
        <v>7.6956029408600202</v>
      </c>
      <c r="T27" s="56">
        <v>7.7077569678709903</v>
      </c>
      <c r="U27" s="58">
        <v>-0.15793469471295399</v>
      </c>
    </row>
    <row r="28" spans="1:21" ht="12" thickBot="1">
      <c r="A28" s="75"/>
      <c r="B28" s="70" t="s">
        <v>26</v>
      </c>
      <c r="C28" s="71"/>
      <c r="D28" s="56">
        <v>1041826.0649999999</v>
      </c>
      <c r="E28" s="59"/>
      <c r="F28" s="59"/>
      <c r="G28" s="56">
        <v>1302639.8518000001</v>
      </c>
      <c r="H28" s="57">
        <v>-20.0219413247342</v>
      </c>
      <c r="I28" s="56">
        <v>76491.632500000007</v>
      </c>
      <c r="J28" s="57">
        <v>7.3420732183351598</v>
      </c>
      <c r="K28" s="56">
        <v>53782.672100000003</v>
      </c>
      <c r="L28" s="57">
        <v>4.1287445663267999</v>
      </c>
      <c r="M28" s="57">
        <v>0.42223562930782699</v>
      </c>
      <c r="N28" s="56">
        <v>28590459.147799999</v>
      </c>
      <c r="O28" s="56">
        <v>318360122.0284</v>
      </c>
      <c r="P28" s="56">
        <v>42828</v>
      </c>
      <c r="Q28" s="56">
        <v>54988</v>
      </c>
      <c r="R28" s="57">
        <v>-22.113915763439302</v>
      </c>
      <c r="S28" s="56">
        <v>24.3258164051555</v>
      </c>
      <c r="T28" s="56">
        <v>28.670913992143699</v>
      </c>
      <c r="U28" s="58">
        <v>-17.862083288877201</v>
      </c>
    </row>
    <row r="29" spans="1:21" ht="12" thickBot="1">
      <c r="A29" s="75"/>
      <c r="B29" s="70" t="s">
        <v>27</v>
      </c>
      <c r="C29" s="71"/>
      <c r="D29" s="56">
        <v>750425.77080000006</v>
      </c>
      <c r="E29" s="59"/>
      <c r="F29" s="59"/>
      <c r="G29" s="56">
        <v>833506.82849999995</v>
      </c>
      <c r="H29" s="57">
        <v>-9.9676517167249497</v>
      </c>
      <c r="I29" s="56">
        <v>95160.283500000005</v>
      </c>
      <c r="J29" s="57">
        <v>12.6808389587358</v>
      </c>
      <c r="K29" s="56">
        <v>85370.866399999999</v>
      </c>
      <c r="L29" s="57">
        <v>10.242371565645801</v>
      </c>
      <c r="M29" s="57">
        <v>0.114669295426057</v>
      </c>
      <c r="N29" s="56">
        <v>18015808.068799999</v>
      </c>
      <c r="O29" s="56">
        <v>226639281.7139</v>
      </c>
      <c r="P29" s="56">
        <v>105614</v>
      </c>
      <c r="Q29" s="56">
        <v>116301</v>
      </c>
      <c r="R29" s="57">
        <v>-9.1890869382034506</v>
      </c>
      <c r="S29" s="56">
        <v>7.1053626488912496</v>
      </c>
      <c r="T29" s="56">
        <v>7.1860545971229799</v>
      </c>
      <c r="U29" s="58">
        <v>-1.13564855474797</v>
      </c>
    </row>
    <row r="30" spans="1:21" ht="12" thickBot="1">
      <c r="A30" s="75"/>
      <c r="B30" s="70" t="s">
        <v>28</v>
      </c>
      <c r="C30" s="71"/>
      <c r="D30" s="56">
        <v>936078.68070000003</v>
      </c>
      <c r="E30" s="59"/>
      <c r="F30" s="59"/>
      <c r="G30" s="56">
        <v>1380334.4532000001</v>
      </c>
      <c r="H30" s="57">
        <v>-32.184647095498597</v>
      </c>
      <c r="I30" s="56">
        <v>116889.5134</v>
      </c>
      <c r="J30" s="57">
        <v>12.487146199354701</v>
      </c>
      <c r="K30" s="56">
        <v>143696.85089999999</v>
      </c>
      <c r="L30" s="57">
        <v>10.4102922713311</v>
      </c>
      <c r="M30" s="57">
        <v>-0.18655480152905701</v>
      </c>
      <c r="N30" s="56">
        <v>30931235.066199999</v>
      </c>
      <c r="O30" s="56">
        <v>369067608.0126</v>
      </c>
      <c r="P30" s="56">
        <v>72000</v>
      </c>
      <c r="Q30" s="56">
        <v>101525</v>
      </c>
      <c r="R30" s="57">
        <v>-29.081507017975898</v>
      </c>
      <c r="S30" s="56">
        <v>13.001092787499999</v>
      </c>
      <c r="T30" s="56">
        <v>13.4050443171633</v>
      </c>
      <c r="U30" s="58">
        <v>-3.1070582778367899</v>
      </c>
    </row>
    <row r="31" spans="1:21" ht="12" thickBot="1">
      <c r="A31" s="75"/>
      <c r="B31" s="70" t="s">
        <v>29</v>
      </c>
      <c r="C31" s="71"/>
      <c r="D31" s="56">
        <v>825176.64809999999</v>
      </c>
      <c r="E31" s="59"/>
      <c r="F31" s="59"/>
      <c r="G31" s="56">
        <v>1493883.5355</v>
      </c>
      <c r="H31" s="57">
        <v>-44.762986639128101</v>
      </c>
      <c r="I31" s="56">
        <v>46193.906999999999</v>
      </c>
      <c r="J31" s="57">
        <v>5.59806280344496</v>
      </c>
      <c r="K31" s="56">
        <v>-35387.495300000002</v>
      </c>
      <c r="L31" s="57">
        <v>-2.3688255783712</v>
      </c>
      <c r="M31" s="57">
        <v>-2.3053737374851702</v>
      </c>
      <c r="N31" s="56">
        <v>34063967.334799998</v>
      </c>
      <c r="O31" s="56">
        <v>380833520.6534</v>
      </c>
      <c r="P31" s="56">
        <v>31496</v>
      </c>
      <c r="Q31" s="56">
        <v>42952</v>
      </c>
      <c r="R31" s="57">
        <v>-26.6716334512945</v>
      </c>
      <c r="S31" s="56">
        <v>26.199410975997001</v>
      </c>
      <c r="T31" s="56">
        <v>27.878742752374698</v>
      </c>
      <c r="U31" s="58">
        <v>-6.4098073728311702</v>
      </c>
    </row>
    <row r="32" spans="1:21" ht="12" thickBot="1">
      <c r="A32" s="75"/>
      <c r="B32" s="70" t="s">
        <v>30</v>
      </c>
      <c r="C32" s="71"/>
      <c r="D32" s="56">
        <v>120995.9558</v>
      </c>
      <c r="E32" s="59"/>
      <c r="F32" s="59"/>
      <c r="G32" s="56">
        <v>111882.57610000001</v>
      </c>
      <c r="H32" s="57">
        <v>8.1454861138114296</v>
      </c>
      <c r="I32" s="56">
        <v>25909.109700000001</v>
      </c>
      <c r="J32" s="57">
        <v>21.413203051865999</v>
      </c>
      <c r="K32" s="56">
        <v>27223.334299999999</v>
      </c>
      <c r="L32" s="57">
        <v>24.3320588861557</v>
      </c>
      <c r="M32" s="57">
        <v>-4.8275666217712003E-2</v>
      </c>
      <c r="N32" s="56">
        <v>3265956.8601000002</v>
      </c>
      <c r="O32" s="56">
        <v>37412648.454599999</v>
      </c>
      <c r="P32" s="56">
        <v>22553</v>
      </c>
      <c r="Q32" s="56">
        <v>31759</v>
      </c>
      <c r="R32" s="57">
        <v>-28.987058786485701</v>
      </c>
      <c r="S32" s="56">
        <v>5.36496057287279</v>
      </c>
      <c r="T32" s="56">
        <v>5.50167937907365</v>
      </c>
      <c r="U32" s="58">
        <v>-2.54836553491484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11.150499999999999</v>
      </c>
      <c r="O33" s="56">
        <v>524.36760000000004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208703.75690000001</v>
      </c>
      <c r="E35" s="59"/>
      <c r="F35" s="59"/>
      <c r="G35" s="56">
        <v>251627.1508</v>
      </c>
      <c r="H35" s="57">
        <v>-17.058331648048899</v>
      </c>
      <c r="I35" s="56">
        <v>25055.7179</v>
      </c>
      <c r="J35" s="57">
        <v>12.0053985956781</v>
      </c>
      <c r="K35" s="56">
        <v>6831.3338999999996</v>
      </c>
      <c r="L35" s="57">
        <v>2.7148635901495899</v>
      </c>
      <c r="M35" s="57">
        <v>2.6677636120231201</v>
      </c>
      <c r="N35" s="56">
        <v>5989037.9215000002</v>
      </c>
      <c r="O35" s="56">
        <v>62249932.372400001</v>
      </c>
      <c r="P35" s="56">
        <v>13800</v>
      </c>
      <c r="Q35" s="56">
        <v>19806</v>
      </c>
      <c r="R35" s="57">
        <v>-30.324144198727701</v>
      </c>
      <c r="S35" s="56">
        <v>15.1234606449275</v>
      </c>
      <c r="T35" s="56">
        <v>15.922096142583101</v>
      </c>
      <c r="U35" s="58">
        <v>-5.2807721486906196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135476.29</v>
      </c>
      <c r="E37" s="59"/>
      <c r="F37" s="59"/>
      <c r="G37" s="56">
        <v>274149.65999999997</v>
      </c>
      <c r="H37" s="57">
        <v>-50.583090272663497</v>
      </c>
      <c r="I37" s="56">
        <v>-3321.88</v>
      </c>
      <c r="J37" s="57">
        <v>-2.45200101065655</v>
      </c>
      <c r="K37" s="56">
        <v>-3958.75</v>
      </c>
      <c r="L37" s="57">
        <v>-1.4440105451890799</v>
      </c>
      <c r="M37" s="57">
        <v>-0.160876539311651</v>
      </c>
      <c r="N37" s="56">
        <v>7105214.54</v>
      </c>
      <c r="O37" s="56">
        <v>61331056.439999998</v>
      </c>
      <c r="P37" s="56">
        <v>78</v>
      </c>
      <c r="Q37" s="56">
        <v>76</v>
      </c>
      <c r="R37" s="57">
        <v>2.6315789473684301</v>
      </c>
      <c r="S37" s="56">
        <v>1736.87551282051</v>
      </c>
      <c r="T37" s="56">
        <v>1447.4622368421101</v>
      </c>
      <c r="U37" s="58">
        <v>16.662868112431902</v>
      </c>
    </row>
    <row r="38" spans="1:21" ht="12" thickBot="1">
      <c r="A38" s="75"/>
      <c r="B38" s="70" t="s">
        <v>35</v>
      </c>
      <c r="C38" s="71"/>
      <c r="D38" s="56">
        <v>138344.79999999999</v>
      </c>
      <c r="E38" s="59"/>
      <c r="F38" s="59"/>
      <c r="G38" s="56">
        <v>249209.49</v>
      </c>
      <c r="H38" s="57">
        <v>-44.486544232324398</v>
      </c>
      <c r="I38" s="56">
        <v>-20352.43</v>
      </c>
      <c r="J38" s="57">
        <v>-14.711380550624201</v>
      </c>
      <c r="K38" s="56">
        <v>-50598.31</v>
      </c>
      <c r="L38" s="57">
        <v>-20.303524556789601</v>
      </c>
      <c r="M38" s="57">
        <v>-0.597764628897685</v>
      </c>
      <c r="N38" s="56">
        <v>13247628.550000001</v>
      </c>
      <c r="O38" s="56">
        <v>121481547.37</v>
      </c>
      <c r="P38" s="56">
        <v>68</v>
      </c>
      <c r="Q38" s="56">
        <v>104</v>
      </c>
      <c r="R38" s="57">
        <v>-34.615384615384599</v>
      </c>
      <c r="S38" s="56">
        <v>2034.4823529411799</v>
      </c>
      <c r="T38" s="56">
        <v>1799.78413461538</v>
      </c>
      <c r="U38" s="58">
        <v>11.5360164214006</v>
      </c>
    </row>
    <row r="39" spans="1:21" ht="12" thickBot="1">
      <c r="A39" s="75"/>
      <c r="B39" s="70" t="s">
        <v>36</v>
      </c>
      <c r="C39" s="71"/>
      <c r="D39" s="56">
        <v>23582.91</v>
      </c>
      <c r="E39" s="59"/>
      <c r="F39" s="59"/>
      <c r="G39" s="56">
        <v>132470.94</v>
      </c>
      <c r="H39" s="57">
        <v>-82.197672938683795</v>
      </c>
      <c r="I39" s="56">
        <v>-175.21</v>
      </c>
      <c r="J39" s="57">
        <v>-0.74295326573353304</v>
      </c>
      <c r="K39" s="56">
        <v>-4220.49</v>
      </c>
      <c r="L39" s="57">
        <v>-3.1859742219689799</v>
      </c>
      <c r="M39" s="57">
        <v>-0.95848586301590599</v>
      </c>
      <c r="N39" s="56">
        <v>8872965.2300000004</v>
      </c>
      <c r="O39" s="56">
        <v>107172895.16</v>
      </c>
      <c r="P39" s="56">
        <v>6</v>
      </c>
      <c r="Q39" s="56">
        <v>10</v>
      </c>
      <c r="R39" s="57">
        <v>-40</v>
      </c>
      <c r="S39" s="56">
        <v>3930.4850000000001</v>
      </c>
      <c r="T39" s="56">
        <v>1267.827</v>
      </c>
      <c r="U39" s="58">
        <v>67.743751725295994</v>
      </c>
    </row>
    <row r="40" spans="1:21" ht="12" thickBot="1">
      <c r="A40" s="75"/>
      <c r="B40" s="70" t="s">
        <v>37</v>
      </c>
      <c r="C40" s="71"/>
      <c r="D40" s="56">
        <v>73161.55</v>
      </c>
      <c r="E40" s="59"/>
      <c r="F40" s="59"/>
      <c r="G40" s="56">
        <v>192820.55</v>
      </c>
      <c r="H40" s="57">
        <v>-62.057182183123103</v>
      </c>
      <c r="I40" s="56">
        <v>-18713.689999999999</v>
      </c>
      <c r="J40" s="57">
        <v>-25.578586019568998</v>
      </c>
      <c r="K40" s="56">
        <v>-28456.54</v>
      </c>
      <c r="L40" s="57">
        <v>-14.758043165005001</v>
      </c>
      <c r="M40" s="57">
        <v>-0.34237648006398502</v>
      </c>
      <c r="N40" s="56">
        <v>9810488.6799999997</v>
      </c>
      <c r="O40" s="56">
        <v>88590397.780000001</v>
      </c>
      <c r="P40" s="56">
        <v>46</v>
      </c>
      <c r="Q40" s="56">
        <v>84</v>
      </c>
      <c r="R40" s="57">
        <v>-45.238095238095198</v>
      </c>
      <c r="S40" s="56">
        <v>1590.4684782608699</v>
      </c>
      <c r="T40" s="56">
        <v>1779.12154761905</v>
      </c>
      <c r="U40" s="58">
        <v>-11.8614780447874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20869.2304</v>
      </c>
      <c r="E42" s="59"/>
      <c r="F42" s="59"/>
      <c r="G42" s="56">
        <v>196770.08499999999</v>
      </c>
      <c r="H42" s="57">
        <v>-89.394104088535599</v>
      </c>
      <c r="I42" s="56">
        <v>1907.6324999999999</v>
      </c>
      <c r="J42" s="57">
        <v>9.1408857127764502</v>
      </c>
      <c r="K42" s="56">
        <v>14277.1952</v>
      </c>
      <c r="L42" s="57">
        <v>7.2557752871835204</v>
      </c>
      <c r="M42" s="57">
        <v>-0.86638604618923998</v>
      </c>
      <c r="N42" s="56">
        <v>1096514.9550000001</v>
      </c>
      <c r="O42" s="56">
        <v>20310961.007399999</v>
      </c>
      <c r="P42" s="56">
        <v>56</v>
      </c>
      <c r="Q42" s="56">
        <v>77</v>
      </c>
      <c r="R42" s="57">
        <v>-27.272727272727298</v>
      </c>
      <c r="S42" s="56">
        <v>372.66482857142898</v>
      </c>
      <c r="T42" s="56">
        <v>513.34220649350698</v>
      </c>
      <c r="U42" s="58">
        <v>-37.749035362781598</v>
      </c>
    </row>
    <row r="43" spans="1:21" ht="12" thickBot="1">
      <c r="A43" s="75"/>
      <c r="B43" s="70" t="s">
        <v>33</v>
      </c>
      <c r="C43" s="71"/>
      <c r="D43" s="56">
        <v>272297.29009999998</v>
      </c>
      <c r="E43" s="59"/>
      <c r="F43" s="59"/>
      <c r="G43" s="56">
        <v>331397.61780000001</v>
      </c>
      <c r="H43" s="57">
        <v>-17.833660993805701</v>
      </c>
      <c r="I43" s="56">
        <v>14648.296200000001</v>
      </c>
      <c r="J43" s="57">
        <v>5.3795233124135997</v>
      </c>
      <c r="K43" s="56">
        <v>19158.868699999999</v>
      </c>
      <c r="L43" s="57">
        <v>5.7812330780127903</v>
      </c>
      <c r="M43" s="57">
        <v>-0.235430002190056</v>
      </c>
      <c r="N43" s="56">
        <v>9931244.5195000004</v>
      </c>
      <c r="O43" s="56">
        <v>138157064.3091</v>
      </c>
      <c r="P43" s="56">
        <v>1438</v>
      </c>
      <c r="Q43" s="56">
        <v>1860</v>
      </c>
      <c r="R43" s="57">
        <v>-22.688172043010798</v>
      </c>
      <c r="S43" s="56">
        <v>189.358338038943</v>
      </c>
      <c r="T43" s="56">
        <v>192.59274747311801</v>
      </c>
      <c r="U43" s="58">
        <v>-1.70808925958684</v>
      </c>
    </row>
    <row r="44" spans="1:21" ht="12" thickBot="1">
      <c r="A44" s="75"/>
      <c r="B44" s="70" t="s">
        <v>38</v>
      </c>
      <c r="C44" s="71"/>
      <c r="D44" s="56">
        <v>98994.91</v>
      </c>
      <c r="E44" s="59"/>
      <c r="F44" s="59"/>
      <c r="G44" s="56">
        <v>222179.47</v>
      </c>
      <c r="H44" s="57">
        <v>-55.443718539791298</v>
      </c>
      <c r="I44" s="56">
        <v>-21068.6</v>
      </c>
      <c r="J44" s="57">
        <v>-21.2825083633088</v>
      </c>
      <c r="K44" s="56">
        <v>-22496.25</v>
      </c>
      <c r="L44" s="57">
        <v>-10.1252604482313</v>
      </c>
      <c r="M44" s="57">
        <v>-6.3461688059121002E-2</v>
      </c>
      <c r="N44" s="56">
        <v>8622013.1300000008</v>
      </c>
      <c r="O44" s="56">
        <v>61019019.369999997</v>
      </c>
      <c r="P44" s="56">
        <v>90</v>
      </c>
      <c r="Q44" s="56">
        <v>134</v>
      </c>
      <c r="R44" s="57">
        <v>-32.835820895522403</v>
      </c>
      <c r="S44" s="56">
        <v>1099.94344444444</v>
      </c>
      <c r="T44" s="56">
        <v>1307.6227611940301</v>
      </c>
      <c r="U44" s="58">
        <v>-18.880908632032401</v>
      </c>
    </row>
    <row r="45" spans="1:21" ht="12" thickBot="1">
      <c r="A45" s="75"/>
      <c r="B45" s="70" t="s">
        <v>39</v>
      </c>
      <c r="C45" s="71"/>
      <c r="D45" s="56">
        <v>73999.17</v>
      </c>
      <c r="E45" s="59"/>
      <c r="F45" s="59"/>
      <c r="G45" s="56">
        <v>78162.42</v>
      </c>
      <c r="H45" s="57">
        <v>-5.3264087780291396</v>
      </c>
      <c r="I45" s="56">
        <v>10102.620000000001</v>
      </c>
      <c r="J45" s="57">
        <v>13.652342316812501</v>
      </c>
      <c r="K45" s="56">
        <v>10567.12</v>
      </c>
      <c r="L45" s="57">
        <v>13.5194381136101</v>
      </c>
      <c r="M45" s="57">
        <v>-4.3957104679421002E-2</v>
      </c>
      <c r="N45" s="56">
        <v>3741867.81</v>
      </c>
      <c r="O45" s="56">
        <v>26999417.739999998</v>
      </c>
      <c r="P45" s="56">
        <v>70</v>
      </c>
      <c r="Q45" s="56">
        <v>39</v>
      </c>
      <c r="R45" s="57">
        <v>79.487179487179503</v>
      </c>
      <c r="S45" s="56">
        <v>1057.1310000000001</v>
      </c>
      <c r="T45" s="56">
        <v>1340.80743589744</v>
      </c>
      <c r="U45" s="58">
        <v>-26.834558431966901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4946.9481999999998</v>
      </c>
      <c r="E47" s="62"/>
      <c r="F47" s="62"/>
      <c r="G47" s="61">
        <v>25768.474300000002</v>
      </c>
      <c r="H47" s="63">
        <v>-80.802324024282598</v>
      </c>
      <c r="I47" s="61">
        <v>380.8818</v>
      </c>
      <c r="J47" s="63">
        <v>7.6993286487212496</v>
      </c>
      <c r="K47" s="61">
        <v>2385.4321</v>
      </c>
      <c r="L47" s="63">
        <v>9.2571724356998502</v>
      </c>
      <c r="M47" s="63">
        <v>-0.84033006011782896</v>
      </c>
      <c r="N47" s="61">
        <v>332054.5282</v>
      </c>
      <c r="O47" s="61">
        <v>7297510.7408999996</v>
      </c>
      <c r="P47" s="61">
        <v>21</v>
      </c>
      <c r="Q47" s="61">
        <v>15</v>
      </c>
      <c r="R47" s="63">
        <v>40</v>
      </c>
      <c r="S47" s="61">
        <v>235.56896190476201</v>
      </c>
      <c r="T47" s="61">
        <v>1216.88071333333</v>
      </c>
      <c r="U47" s="64">
        <v>-416.57090284470701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71394.948000000004</v>
      </c>
      <c r="D2" s="37">
        <v>559251.33686410298</v>
      </c>
      <c r="E2" s="37">
        <v>414827.28558205097</v>
      </c>
      <c r="F2" s="37">
        <v>144424.05128205099</v>
      </c>
      <c r="G2" s="37">
        <v>414827.28558205097</v>
      </c>
      <c r="H2" s="37">
        <v>0.25824533937081301</v>
      </c>
    </row>
    <row r="3" spans="1:8">
      <c r="A3" s="37">
        <v>2</v>
      </c>
      <c r="B3" s="37">
        <v>13</v>
      </c>
      <c r="C3" s="37">
        <v>6536</v>
      </c>
      <c r="D3" s="37">
        <v>59325.632460683802</v>
      </c>
      <c r="E3" s="37">
        <v>45719.147205128203</v>
      </c>
      <c r="F3" s="37">
        <v>13606.485255555601</v>
      </c>
      <c r="G3" s="37">
        <v>45719.147205128203</v>
      </c>
      <c r="H3" s="37">
        <v>0.229352552871186</v>
      </c>
    </row>
    <row r="4" spans="1:8">
      <c r="A4" s="37">
        <v>3</v>
      </c>
      <c r="B4" s="37">
        <v>14</v>
      </c>
      <c r="C4" s="37">
        <v>95536</v>
      </c>
      <c r="D4" s="37">
        <v>78156.905966341394</v>
      </c>
      <c r="E4" s="37">
        <v>52347.518550722802</v>
      </c>
      <c r="F4" s="37">
        <v>25809.353227584401</v>
      </c>
      <c r="G4" s="37">
        <v>52347.518550722802</v>
      </c>
      <c r="H4" s="37">
        <v>0.33022500312951297</v>
      </c>
    </row>
    <row r="5" spans="1:8">
      <c r="A5" s="37">
        <v>4</v>
      </c>
      <c r="B5" s="37">
        <v>15</v>
      </c>
      <c r="C5" s="37">
        <v>2765</v>
      </c>
      <c r="D5" s="37">
        <v>46405.651329513697</v>
      </c>
      <c r="E5" s="37">
        <v>35403.292161901503</v>
      </c>
      <c r="F5" s="37">
        <v>11002.3591676121</v>
      </c>
      <c r="G5" s="37">
        <v>35403.292161901503</v>
      </c>
      <c r="H5" s="37">
        <v>0.237090932944512</v>
      </c>
    </row>
    <row r="6" spans="1:8">
      <c r="A6" s="37">
        <v>5</v>
      </c>
      <c r="B6" s="37">
        <v>16</v>
      </c>
      <c r="C6" s="37">
        <v>3809</v>
      </c>
      <c r="D6" s="37">
        <v>220075.13117948701</v>
      </c>
      <c r="E6" s="37">
        <v>194915.87122820501</v>
      </c>
      <c r="F6" s="37">
        <v>25159.2599512821</v>
      </c>
      <c r="G6" s="37">
        <v>194915.87122820501</v>
      </c>
      <c r="H6" s="37">
        <v>0.114321231192464</v>
      </c>
    </row>
    <row r="7" spans="1:8">
      <c r="A7" s="37">
        <v>6</v>
      </c>
      <c r="B7" s="37">
        <v>17</v>
      </c>
      <c r="C7" s="37">
        <v>15589</v>
      </c>
      <c r="D7" s="37">
        <v>256858.02503333299</v>
      </c>
      <c r="E7" s="37">
        <v>178974.09719230799</v>
      </c>
      <c r="F7" s="37">
        <v>77883.927841025594</v>
      </c>
      <c r="G7" s="37">
        <v>178974.09719230799</v>
      </c>
      <c r="H7" s="37">
        <v>0.30321781003695902</v>
      </c>
    </row>
    <row r="8" spans="1:8">
      <c r="A8" s="37">
        <v>7</v>
      </c>
      <c r="B8" s="37">
        <v>18</v>
      </c>
      <c r="C8" s="37">
        <v>89900</v>
      </c>
      <c r="D8" s="37">
        <v>130490.633073504</v>
      </c>
      <c r="E8" s="37">
        <v>106698.081182906</v>
      </c>
      <c r="F8" s="37">
        <v>23792.551890598301</v>
      </c>
      <c r="G8" s="37">
        <v>106698.081182906</v>
      </c>
      <c r="H8" s="37">
        <v>0.18233149253859601</v>
      </c>
    </row>
    <row r="9" spans="1:8">
      <c r="A9" s="37">
        <v>8</v>
      </c>
      <c r="B9" s="37">
        <v>19</v>
      </c>
      <c r="C9" s="37">
        <v>14904</v>
      </c>
      <c r="D9" s="37">
        <v>99021.880857265001</v>
      </c>
      <c r="E9" s="37">
        <v>75228.193606837594</v>
      </c>
      <c r="F9" s="37">
        <v>23793.6872504274</v>
      </c>
      <c r="G9" s="37">
        <v>75228.193606837594</v>
      </c>
      <c r="H9" s="37">
        <v>0.240287167285024</v>
      </c>
    </row>
    <row r="10" spans="1:8">
      <c r="A10" s="37">
        <v>9</v>
      </c>
      <c r="B10" s="37">
        <v>21</v>
      </c>
      <c r="C10" s="37">
        <v>169851</v>
      </c>
      <c r="D10" s="37">
        <v>749162.03576495696</v>
      </c>
      <c r="E10" s="37">
        <v>775328.16446666699</v>
      </c>
      <c r="F10" s="37">
        <v>-26218.3338299145</v>
      </c>
      <c r="G10" s="37">
        <v>775328.16446666699</v>
      </c>
      <c r="H10" s="37">
        <v>-3.4999318868407597E-2</v>
      </c>
    </row>
    <row r="11" spans="1:8">
      <c r="A11" s="37">
        <v>10</v>
      </c>
      <c r="B11" s="37">
        <v>22</v>
      </c>
      <c r="C11" s="37">
        <v>41028.85</v>
      </c>
      <c r="D11" s="37">
        <v>514966.81361367501</v>
      </c>
      <c r="E11" s="37">
        <v>455191.79027863202</v>
      </c>
      <c r="F11" s="37">
        <v>57894.860941880303</v>
      </c>
      <c r="G11" s="37">
        <v>455191.79027863202</v>
      </c>
      <c r="H11" s="37">
        <v>0.11283642013325</v>
      </c>
    </row>
    <row r="12" spans="1:8">
      <c r="A12" s="37">
        <v>11</v>
      </c>
      <c r="B12" s="37">
        <v>23</v>
      </c>
      <c r="C12" s="37">
        <v>123363.553</v>
      </c>
      <c r="D12" s="37">
        <v>1242533.2804068399</v>
      </c>
      <c r="E12" s="37">
        <v>1064444.9336649601</v>
      </c>
      <c r="F12" s="37">
        <v>177349.97067350399</v>
      </c>
      <c r="G12" s="37">
        <v>1064444.9336649601</v>
      </c>
      <c r="H12" s="37">
        <v>0.14281744115223599</v>
      </c>
    </row>
    <row r="13" spans="1:8">
      <c r="A13" s="37">
        <v>12</v>
      </c>
      <c r="B13" s="37">
        <v>24</v>
      </c>
      <c r="C13" s="37">
        <v>18666</v>
      </c>
      <c r="D13" s="37">
        <v>467484.68426068401</v>
      </c>
      <c r="E13" s="37">
        <v>420378.51059316198</v>
      </c>
      <c r="F13" s="37">
        <v>47106.173667521398</v>
      </c>
      <c r="G13" s="37">
        <v>420378.51059316198</v>
      </c>
      <c r="H13" s="37">
        <v>0.10076516996919101</v>
      </c>
    </row>
    <row r="14" spans="1:8">
      <c r="A14" s="37">
        <v>13</v>
      </c>
      <c r="B14" s="37">
        <v>25</v>
      </c>
      <c r="C14" s="37">
        <v>91146</v>
      </c>
      <c r="D14" s="37">
        <v>1175478.42039825</v>
      </c>
      <c r="E14" s="37">
        <v>1151349.2009999999</v>
      </c>
      <c r="F14" s="37">
        <v>24121.338299999999</v>
      </c>
      <c r="G14" s="37">
        <v>1151349.2009999999</v>
      </c>
      <c r="H14" s="37">
        <v>2.05205809023205E-2</v>
      </c>
    </row>
    <row r="15" spans="1:8">
      <c r="A15" s="37">
        <v>14</v>
      </c>
      <c r="B15" s="37">
        <v>26</v>
      </c>
      <c r="C15" s="37">
        <v>49857</v>
      </c>
      <c r="D15" s="37">
        <v>306995.28883701703</v>
      </c>
      <c r="E15" s="37">
        <v>262842.66961227602</v>
      </c>
      <c r="F15" s="37">
        <v>44151.698870758599</v>
      </c>
      <c r="G15" s="37">
        <v>262842.66961227602</v>
      </c>
      <c r="H15" s="37">
        <v>0.143819246877158</v>
      </c>
    </row>
    <row r="16" spans="1:8">
      <c r="A16" s="37">
        <v>15</v>
      </c>
      <c r="B16" s="37">
        <v>27</v>
      </c>
      <c r="C16" s="37">
        <v>123262.202</v>
      </c>
      <c r="D16" s="37">
        <v>1006428.50093526</v>
      </c>
      <c r="E16" s="37">
        <v>948991.71524833201</v>
      </c>
      <c r="F16" s="37">
        <v>57367.042097186299</v>
      </c>
      <c r="G16" s="37">
        <v>948991.71524833201</v>
      </c>
      <c r="H16" s="37">
        <v>5.7004563907710103E-2</v>
      </c>
    </row>
    <row r="17" spans="1:9">
      <c r="A17" s="37">
        <v>16</v>
      </c>
      <c r="B17" s="37">
        <v>29</v>
      </c>
      <c r="C17" s="37">
        <v>216729</v>
      </c>
      <c r="D17" s="37">
        <v>2874348.2364683799</v>
      </c>
      <c r="E17" s="37">
        <v>2668678.4469059799</v>
      </c>
      <c r="F17" s="37">
        <v>75834.285288888903</v>
      </c>
      <c r="G17" s="37">
        <v>2668678.4469059799</v>
      </c>
      <c r="H17" s="37">
        <v>2.76312382884236E-2</v>
      </c>
    </row>
    <row r="18" spans="1:9">
      <c r="A18" s="37">
        <v>17</v>
      </c>
      <c r="B18" s="37">
        <v>31</v>
      </c>
      <c r="C18" s="37">
        <v>23647.684000000001</v>
      </c>
      <c r="D18" s="37">
        <v>250120.693150473</v>
      </c>
      <c r="E18" s="37">
        <v>210960.99046669199</v>
      </c>
      <c r="F18" s="37">
        <v>39159.702683780997</v>
      </c>
      <c r="G18" s="37">
        <v>210960.99046669199</v>
      </c>
      <c r="H18" s="37">
        <v>0.15656322629900299</v>
      </c>
    </row>
    <row r="19" spans="1:9">
      <c r="A19" s="37">
        <v>18</v>
      </c>
      <c r="B19" s="37">
        <v>32</v>
      </c>
      <c r="C19" s="37">
        <v>20843.167000000001</v>
      </c>
      <c r="D19" s="37">
        <v>284266.68121294898</v>
      </c>
      <c r="E19" s="37">
        <v>259729.639450524</v>
      </c>
      <c r="F19" s="37">
        <v>24537.041762425099</v>
      </c>
      <c r="G19" s="37">
        <v>259729.639450524</v>
      </c>
      <c r="H19" s="37">
        <v>8.6316981145053706E-2</v>
      </c>
    </row>
    <row r="20" spans="1:9">
      <c r="A20" s="37">
        <v>19</v>
      </c>
      <c r="B20" s="37">
        <v>33</v>
      </c>
      <c r="C20" s="37">
        <v>36465.968999999997</v>
      </c>
      <c r="D20" s="37">
        <v>608040.25681306201</v>
      </c>
      <c r="E20" s="37">
        <v>482302.60505333298</v>
      </c>
      <c r="F20" s="37">
        <v>125737.65175972899</v>
      </c>
      <c r="G20" s="37">
        <v>482302.60505333298</v>
      </c>
      <c r="H20" s="37">
        <v>0.20679165622809501</v>
      </c>
    </row>
    <row r="21" spans="1:9">
      <c r="A21" s="37">
        <v>20</v>
      </c>
      <c r="B21" s="37">
        <v>34</v>
      </c>
      <c r="C21" s="37">
        <v>34249.910000000003</v>
      </c>
      <c r="D21" s="37">
        <v>214576.32984368</v>
      </c>
      <c r="E21" s="37">
        <v>162452.89564827201</v>
      </c>
      <c r="F21" s="37">
        <v>52123.434195408001</v>
      </c>
      <c r="G21" s="37">
        <v>162452.89564827201</v>
      </c>
      <c r="H21" s="37">
        <v>0.24291325251662199</v>
      </c>
    </row>
    <row r="22" spans="1:9">
      <c r="A22" s="37">
        <v>21</v>
      </c>
      <c r="B22" s="37">
        <v>35</v>
      </c>
      <c r="C22" s="37">
        <v>35434.733999999997</v>
      </c>
      <c r="D22" s="37">
        <v>1041826.66520177</v>
      </c>
      <c r="E22" s="37">
        <v>965334.43447610596</v>
      </c>
      <c r="F22" s="37">
        <v>76489.689725663702</v>
      </c>
      <c r="G22" s="37">
        <v>965334.43447610596</v>
      </c>
      <c r="H22" s="37">
        <v>7.3419004176226904E-2</v>
      </c>
    </row>
    <row r="23" spans="1:9">
      <c r="A23" s="37">
        <v>22</v>
      </c>
      <c r="B23" s="37">
        <v>36</v>
      </c>
      <c r="C23" s="37">
        <v>155533.326</v>
      </c>
      <c r="D23" s="37">
        <v>750425.78624336305</v>
      </c>
      <c r="E23" s="37">
        <v>655265.47721023695</v>
      </c>
      <c r="F23" s="37">
        <v>95159.920233126206</v>
      </c>
      <c r="G23" s="37">
        <v>655265.47721023695</v>
      </c>
      <c r="H23" s="37">
        <v>0.126807968596649</v>
      </c>
    </row>
    <row r="24" spans="1:9">
      <c r="A24" s="37">
        <v>23</v>
      </c>
      <c r="B24" s="37">
        <v>37</v>
      </c>
      <c r="C24" s="37">
        <v>122067.891</v>
      </c>
      <c r="D24" s="37">
        <v>936078.708625664</v>
      </c>
      <c r="E24" s="37">
        <v>819189.17767357698</v>
      </c>
      <c r="F24" s="37">
        <v>116886.905553857</v>
      </c>
      <c r="G24" s="37">
        <v>819189.17767357698</v>
      </c>
      <c r="H24" s="37">
        <v>0.124869022559417</v>
      </c>
    </row>
    <row r="25" spans="1:9">
      <c r="A25" s="37">
        <v>24</v>
      </c>
      <c r="B25" s="37">
        <v>38</v>
      </c>
      <c r="C25" s="37">
        <v>165737.913</v>
      </c>
      <c r="D25" s="37">
        <v>825176.55698230094</v>
      </c>
      <c r="E25" s="37">
        <v>778982.75540088501</v>
      </c>
      <c r="F25" s="37">
        <v>46177.574944247797</v>
      </c>
      <c r="G25" s="37">
        <v>778982.75540088501</v>
      </c>
      <c r="H25" s="37">
        <v>5.5961942480843102E-2</v>
      </c>
    </row>
    <row r="26" spans="1:9">
      <c r="A26" s="37">
        <v>25</v>
      </c>
      <c r="B26" s="37">
        <v>39</v>
      </c>
      <c r="C26" s="37">
        <v>65146.608999999997</v>
      </c>
      <c r="D26" s="37">
        <v>120995.859960631</v>
      </c>
      <c r="E26" s="37">
        <v>95086.857425580194</v>
      </c>
      <c r="F26" s="37">
        <v>25909.0025350506</v>
      </c>
      <c r="G26" s="37">
        <v>95086.857425580194</v>
      </c>
      <c r="H26" s="37">
        <v>0.21413131443903</v>
      </c>
    </row>
    <row r="27" spans="1:9">
      <c r="A27" s="37">
        <v>26</v>
      </c>
      <c r="B27" s="37">
        <v>42</v>
      </c>
      <c r="C27" s="37">
        <v>11536.284</v>
      </c>
      <c r="D27" s="37">
        <v>208703.75630000001</v>
      </c>
      <c r="E27" s="37">
        <v>183648.02179999999</v>
      </c>
      <c r="F27" s="37">
        <v>25055.734499999999</v>
      </c>
      <c r="G27" s="37">
        <v>183648.02179999999</v>
      </c>
      <c r="H27" s="37">
        <v>0.120054065840501</v>
      </c>
    </row>
    <row r="28" spans="1:9">
      <c r="A28" s="37">
        <v>27</v>
      </c>
      <c r="B28" s="37">
        <v>75</v>
      </c>
      <c r="C28" s="37">
        <v>60</v>
      </c>
      <c r="D28" s="37">
        <v>20869.230769230799</v>
      </c>
      <c r="E28" s="37">
        <v>18961.5982905983</v>
      </c>
      <c r="F28" s="37">
        <v>1907.6324786324799</v>
      </c>
      <c r="G28" s="37">
        <v>18961.5982905983</v>
      </c>
      <c r="H28" s="37">
        <v>9.1408854486628194E-2</v>
      </c>
    </row>
    <row r="29" spans="1:9">
      <c r="A29" s="37">
        <v>28</v>
      </c>
      <c r="B29" s="37">
        <v>76</v>
      </c>
      <c r="C29" s="37">
        <v>1543</v>
      </c>
      <c r="D29" s="37">
        <v>272297.28529316199</v>
      </c>
      <c r="E29" s="37">
        <v>257648.99316068401</v>
      </c>
      <c r="F29" s="37">
        <v>14648.2921324786</v>
      </c>
      <c r="G29" s="37">
        <v>257648.99316068401</v>
      </c>
      <c r="H29" s="37">
        <v>5.37952191359818E-2</v>
      </c>
    </row>
    <row r="30" spans="1:9">
      <c r="A30" s="37">
        <v>29</v>
      </c>
      <c r="B30" s="37">
        <v>99</v>
      </c>
      <c r="C30" s="37">
        <v>19</v>
      </c>
      <c r="D30" s="37">
        <v>4946.9479615762802</v>
      </c>
      <c r="E30" s="37">
        <v>4566.0660464412704</v>
      </c>
      <c r="F30" s="37">
        <v>380.88191513501198</v>
      </c>
      <c r="G30" s="37">
        <v>4566.0660464412704</v>
      </c>
      <c r="H30" s="37">
        <v>7.6993313471939107E-2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118</v>
      </c>
      <c r="D34" s="34">
        <v>135476.29</v>
      </c>
      <c r="E34" s="34">
        <v>138798.17000000001</v>
      </c>
      <c r="F34" s="30"/>
      <c r="G34" s="30"/>
      <c r="H34" s="30"/>
    </row>
    <row r="35" spans="1:8">
      <c r="A35" s="30"/>
      <c r="B35" s="33">
        <v>71</v>
      </c>
      <c r="C35" s="34">
        <v>62</v>
      </c>
      <c r="D35" s="34">
        <v>138344.79999999999</v>
      </c>
      <c r="E35" s="34">
        <v>158697.23000000001</v>
      </c>
      <c r="F35" s="30"/>
      <c r="G35" s="30"/>
      <c r="H35" s="30"/>
    </row>
    <row r="36" spans="1:8">
      <c r="A36" s="30"/>
      <c r="B36" s="33">
        <v>72</v>
      </c>
      <c r="C36" s="34">
        <v>6</v>
      </c>
      <c r="D36" s="34">
        <v>23582.91</v>
      </c>
      <c r="E36" s="34">
        <v>23758.12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73161.55</v>
      </c>
      <c r="E37" s="34">
        <v>91875.24</v>
      </c>
      <c r="F37" s="30"/>
      <c r="G37" s="30"/>
      <c r="H37" s="30"/>
    </row>
    <row r="38" spans="1:8">
      <c r="A38" s="30"/>
      <c r="B38" s="33">
        <v>77</v>
      </c>
      <c r="C38" s="34">
        <v>86</v>
      </c>
      <c r="D38" s="34">
        <v>98994.91</v>
      </c>
      <c r="E38" s="34">
        <v>120063.51</v>
      </c>
      <c r="F38" s="30"/>
      <c r="G38" s="30"/>
      <c r="H38" s="30"/>
    </row>
    <row r="39" spans="1:8">
      <c r="A39" s="30"/>
      <c r="B39" s="33">
        <v>78</v>
      </c>
      <c r="C39" s="34">
        <v>64</v>
      </c>
      <c r="D39" s="34">
        <v>73999.17</v>
      </c>
      <c r="E39" s="34">
        <v>63896.55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2016-10-27T11:16:52Z</dcterms:modified>
</cp:coreProperties>
</file>