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<sst xmlns="http://schemas.openxmlformats.org/spreadsheetml/2006/main" count="121" uniqueCount="80">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</sst>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993" Type="http://schemas.openxmlformats.org/officeDocument/2006/relationships/hyperlink" Target="cid:f433b629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0" sqref="K10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16060589.413800001</v>
      </c>
      <c r="F3" s="25">
        <f>RA!I7</f>
        <v>1616504.9145</v>
      </c>
      <c r="G3" s="16">
        <f>SUM(G4:G42)</f>
        <v>14444084.499300001</v>
      </c>
      <c r="H3" s="27">
        <f>RA!J7</f>
        <v>10.0650410321244</v>
      </c>
      <c r="I3" s="20">
        <f>SUM(I4:I42)</f>
        <v>16060595.46461565</v>
      </c>
      <c r="J3" s="21">
        <f>SUM(J4:J42)</f>
        <v>14444091.076491291</v>
      </c>
      <c r="K3" s="22">
        <f>E3-I3</f>
        <v>-6.050815649330616</v>
      </c>
      <c r="L3" s="22">
        <f>G3-J3</f>
        <v>-6.5771912895143032</v>
      </c>
    </row>
    <row r="4" spans="1:13">
      <c r="A4" s="71">
        <f>RA!A8</f>
        <v>42668</v>
      </c>
      <c r="B4" s="12">
        <v>12</v>
      </c>
      <c r="C4" s="66" t="s">
        <v>6</v>
      </c>
      <c r="D4" s="66"/>
      <c r="E4" s="15">
        <f>VLOOKUP(C4,RA!B8:D35,3,0)</f>
        <v>570091.81000000006</v>
      </c>
      <c r="F4" s="25">
        <f>VLOOKUP(C4,RA!B8:I38,8,0)</f>
        <v>146097.3812</v>
      </c>
      <c r="G4" s="16">
        <f t="shared" ref="G4:G42" si="0">E4-F4</f>
        <v>423994.42880000005</v>
      </c>
      <c r="H4" s="27">
        <f>RA!J8</f>
        <v>25.6269917647124</v>
      </c>
      <c r="I4" s="20">
        <f>VLOOKUP(B4,RMS!B:D,3,FALSE)</f>
        <v>570092.44982906</v>
      </c>
      <c r="J4" s="21">
        <f>VLOOKUP(B4,RMS!B:E,4,FALSE)</f>
        <v>423994.44302906003</v>
      </c>
      <c r="K4" s="22">
        <f t="shared" ref="K4:K42" si="1">E4-I4</f>
        <v>-0.63982905994635075</v>
      </c>
      <c r="L4" s="22">
        <f t="shared" ref="L4:L42" si="2">G4-J4</f>
        <v>-1.4229059976059943E-2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65885.407600000006</v>
      </c>
      <c r="F5" s="25">
        <f>VLOOKUP(C5,RA!B9:I39,8,0)</f>
        <v>15397.877399999999</v>
      </c>
      <c r="G5" s="16">
        <f t="shared" si="0"/>
        <v>50487.530200000008</v>
      </c>
      <c r="H5" s="27">
        <f>RA!J9</f>
        <v>23.3706946058265</v>
      </c>
      <c r="I5" s="20">
        <f>VLOOKUP(B5,RMS!B:D,3,FALSE)</f>
        <v>65885.442728205104</v>
      </c>
      <c r="J5" s="21">
        <f>VLOOKUP(B5,RMS!B:E,4,FALSE)</f>
        <v>50487.5306589744</v>
      </c>
      <c r="K5" s="22">
        <f t="shared" si="1"/>
        <v>-3.5128205097862519E-2</v>
      </c>
      <c r="L5" s="22">
        <f t="shared" si="2"/>
        <v>-4.5897439122200012E-4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82369.358300000007</v>
      </c>
      <c r="F6" s="25">
        <f>VLOOKUP(C6,RA!B10:I40,8,0)</f>
        <v>26164.987499999999</v>
      </c>
      <c r="G6" s="16">
        <f t="shared" si="0"/>
        <v>56204.370800000004</v>
      </c>
      <c r="H6" s="27">
        <f>RA!J10</f>
        <v>31.7654380706763</v>
      </c>
      <c r="I6" s="20">
        <f>VLOOKUP(B6,RMS!B:D,3,FALSE)</f>
        <v>82371.309791740394</v>
      </c>
      <c r="J6" s="21">
        <f>VLOOKUP(B6,RMS!B:E,4,FALSE)</f>
        <v>56204.371324917898</v>
      </c>
      <c r="K6" s="22">
        <f>E6-I6</f>
        <v>-1.9514917403867003</v>
      </c>
      <c r="L6" s="22">
        <f t="shared" si="2"/>
        <v>-5.2491789392661303E-4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46022.030700000003</v>
      </c>
      <c r="F7" s="25">
        <f>VLOOKUP(C7,RA!B11:I41,8,0)</f>
        <v>10664.407499999999</v>
      </c>
      <c r="G7" s="16">
        <f t="shared" si="0"/>
        <v>35357.623200000002</v>
      </c>
      <c r="H7" s="27">
        <f>RA!J11</f>
        <v>23.1723966495898</v>
      </c>
      <c r="I7" s="20">
        <f>VLOOKUP(B7,RMS!B:D,3,FALSE)</f>
        <v>46022.058094591899</v>
      </c>
      <c r="J7" s="21">
        <f>VLOOKUP(B7,RMS!B:E,4,FALSE)</f>
        <v>35357.6237965283</v>
      </c>
      <c r="K7" s="22">
        <f t="shared" si="1"/>
        <v>-2.7394591896154452E-2</v>
      </c>
      <c r="L7" s="22">
        <f t="shared" si="2"/>
        <v>-5.9652829804690555E-4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246033.72320000001</v>
      </c>
      <c r="F8" s="25">
        <f>VLOOKUP(C8,RA!B12:I42,8,0)</f>
        <v>31316.9035</v>
      </c>
      <c r="G8" s="16">
        <f t="shared" si="0"/>
        <v>214716.81969999999</v>
      </c>
      <c r="H8" s="27">
        <f>RA!J12</f>
        <v>12.7287036478908</v>
      </c>
      <c r="I8" s="20">
        <f>VLOOKUP(B8,RMS!B:D,3,FALSE)</f>
        <v>246033.72199572599</v>
      </c>
      <c r="J8" s="21">
        <f>VLOOKUP(B8,RMS!B:E,4,FALSE)</f>
        <v>214716.81792991501</v>
      </c>
      <c r="K8" s="22">
        <f t="shared" si="1"/>
        <v>1.2042740127071738E-3</v>
      </c>
      <c r="L8" s="22">
        <f t="shared" si="2"/>
        <v>1.7700849857646972E-3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274920.45020000002</v>
      </c>
      <c r="F9" s="25">
        <f>VLOOKUP(C9,RA!B13:I43,8,0)</f>
        <v>83986.465299999996</v>
      </c>
      <c r="G9" s="16">
        <f t="shared" si="0"/>
        <v>190933.98490000004</v>
      </c>
      <c r="H9" s="27">
        <f>RA!J13</f>
        <v>30.549369913697301</v>
      </c>
      <c r="I9" s="20">
        <f>VLOOKUP(B9,RMS!B:D,3,FALSE)</f>
        <v>274920.67740769201</v>
      </c>
      <c r="J9" s="21">
        <f>VLOOKUP(B9,RMS!B:E,4,FALSE)</f>
        <v>190933.983636752</v>
      </c>
      <c r="K9" s="22">
        <f t="shared" si="1"/>
        <v>-0.2272076919907704</v>
      </c>
      <c r="L9" s="22">
        <f t="shared" si="2"/>
        <v>1.2632480356842279E-3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131965.99299999999</v>
      </c>
      <c r="F10" s="25">
        <f>VLOOKUP(C10,RA!B14:I43,8,0)</f>
        <v>25933.3907</v>
      </c>
      <c r="G10" s="16">
        <f t="shared" si="0"/>
        <v>106032.60229999998</v>
      </c>
      <c r="H10" s="27">
        <f>RA!J14</f>
        <v>19.6515709164557</v>
      </c>
      <c r="I10" s="20">
        <f>VLOOKUP(B10,RMS!B:D,3,FALSE)</f>
        <v>131965.99288547001</v>
      </c>
      <c r="J10" s="21">
        <f>VLOOKUP(B10,RMS!B:E,4,FALSE)</f>
        <v>106032.60150256399</v>
      </c>
      <c r="K10" s="22">
        <f t="shared" si="1"/>
        <v>1.1452997568994761E-4</v>
      </c>
      <c r="L10" s="22">
        <f t="shared" si="2"/>
        <v>7.9743599053472281E-4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104475.28079999999</v>
      </c>
      <c r="F11" s="25">
        <f>VLOOKUP(C11,RA!B15:I44,8,0)</f>
        <v>25675.172600000002</v>
      </c>
      <c r="G11" s="16">
        <f t="shared" si="0"/>
        <v>78800.108199999988</v>
      </c>
      <c r="H11" s="27">
        <f>RA!J15</f>
        <v>24.5753563937777</v>
      </c>
      <c r="I11" s="20">
        <f>VLOOKUP(B11,RMS!B:D,3,FALSE)</f>
        <v>104475.383613675</v>
      </c>
      <c r="J11" s="21">
        <f>VLOOKUP(B11,RMS!B:E,4,FALSE)</f>
        <v>78800.107593162393</v>
      </c>
      <c r="K11" s="22">
        <f t="shared" si="1"/>
        <v>-0.10281367501011118</v>
      </c>
      <c r="L11" s="22">
        <f t="shared" si="2"/>
        <v>6.0683759511448443E-4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671580.97600000002</v>
      </c>
      <c r="F12" s="25">
        <f>VLOOKUP(C12,RA!B16:I45,8,0)</f>
        <v>-5566.6975000000002</v>
      </c>
      <c r="G12" s="16">
        <f t="shared" si="0"/>
        <v>677147.67350000003</v>
      </c>
      <c r="H12" s="27">
        <f>RA!J16</f>
        <v>-0.82889445933322603</v>
      </c>
      <c r="I12" s="20">
        <f>VLOOKUP(B12,RMS!B:D,3,FALSE)</f>
        <v>671580.63452040695</v>
      </c>
      <c r="J12" s="21">
        <f>VLOOKUP(B12,RMS!B:E,4,FALSE)</f>
        <v>677147.67366666696</v>
      </c>
      <c r="K12" s="22">
        <f t="shared" si="1"/>
        <v>0.3414795930730179</v>
      </c>
      <c r="L12" s="22">
        <f t="shared" si="2"/>
        <v>-1.6666692681610584E-4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818468.90049999999</v>
      </c>
      <c r="F13" s="25">
        <f>VLOOKUP(C13,RA!B17:I46,8,0)</f>
        <v>63335.382799999999</v>
      </c>
      <c r="G13" s="16">
        <f t="shared" si="0"/>
        <v>755133.51769999997</v>
      </c>
      <c r="H13" s="27">
        <f>RA!J17</f>
        <v>7.73827603728237</v>
      </c>
      <c r="I13" s="20">
        <f>VLOOKUP(B13,RMS!B:D,3,FALSE)</f>
        <v>818468.94009572605</v>
      </c>
      <c r="J13" s="21">
        <f>VLOOKUP(B13,RMS!B:E,4,FALSE)</f>
        <v>755133.51697948703</v>
      </c>
      <c r="K13" s="22">
        <f t="shared" si="1"/>
        <v>-3.959572606254369E-2</v>
      </c>
      <c r="L13" s="22">
        <f t="shared" si="2"/>
        <v>7.2051293682307005E-4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1253610.1102</v>
      </c>
      <c r="F14" s="25">
        <f>VLOOKUP(C14,RA!B18:I47,8,0)</f>
        <v>184121.28080000001</v>
      </c>
      <c r="G14" s="16">
        <f t="shared" si="0"/>
        <v>1069488.8293999999</v>
      </c>
      <c r="H14" s="27">
        <f>RA!J18</f>
        <v>14.687284292133301</v>
      </c>
      <c r="I14" s="20">
        <f>VLOOKUP(B14,RMS!B:D,3,FALSE)</f>
        <v>1253610.3820017099</v>
      </c>
      <c r="J14" s="21">
        <f>VLOOKUP(B14,RMS!B:E,4,FALSE)</f>
        <v>1069488.8263598301</v>
      </c>
      <c r="K14" s="22">
        <f t="shared" si="1"/>
        <v>-0.27180170989595354</v>
      </c>
      <c r="L14" s="22">
        <f t="shared" si="2"/>
        <v>3.0401698313653469E-3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481852.78159999999</v>
      </c>
      <c r="F15" s="25">
        <f>VLOOKUP(C15,RA!B19:I48,8,0)</f>
        <v>46329.524599999997</v>
      </c>
      <c r="G15" s="16">
        <f t="shared" si="0"/>
        <v>435523.25699999998</v>
      </c>
      <c r="H15" s="27">
        <f>RA!J19</f>
        <v>9.6148712571839994</v>
      </c>
      <c r="I15" s="20">
        <f>VLOOKUP(B15,RMS!B:D,3,FALSE)</f>
        <v>481852.79309230798</v>
      </c>
      <c r="J15" s="21">
        <f>VLOOKUP(B15,RMS!B:E,4,FALSE)</f>
        <v>435529.840188034</v>
      </c>
      <c r="K15" s="22">
        <f t="shared" si="1"/>
        <v>-1.1492307996377349E-2</v>
      </c>
      <c r="L15" s="22">
        <f t="shared" si="2"/>
        <v>-6.5831880340119824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986321.77040000004</v>
      </c>
      <c r="F16" s="25">
        <f>VLOOKUP(C16,RA!B20:I49,8,0)</f>
        <v>78508.701400000005</v>
      </c>
      <c r="G16" s="16">
        <f t="shared" si="0"/>
        <v>907813.06900000002</v>
      </c>
      <c r="H16" s="27">
        <f>RA!J20</f>
        <v>7.9597453646552898</v>
      </c>
      <c r="I16" s="20">
        <f>VLOOKUP(B16,RMS!B:D,3,FALSE)</f>
        <v>986321.86800000002</v>
      </c>
      <c r="J16" s="21">
        <f>VLOOKUP(B16,RMS!B:E,4,FALSE)</f>
        <v>907813.06900000002</v>
      </c>
      <c r="K16" s="22">
        <f t="shared" si="1"/>
        <v>-9.7599999979138374E-2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300712.40220000001</v>
      </c>
      <c r="F17" s="25">
        <f>VLOOKUP(C17,RA!B21:I50,8,0)</f>
        <v>43890.947899999999</v>
      </c>
      <c r="G17" s="16">
        <f t="shared" si="0"/>
        <v>256821.45430000001</v>
      </c>
      <c r="H17" s="27">
        <f>RA!J21</f>
        <v>14.595656041751401</v>
      </c>
      <c r="I17" s="20">
        <f>VLOOKUP(B17,RMS!B:D,3,FALSE)</f>
        <v>300712.12406223401</v>
      </c>
      <c r="J17" s="21">
        <f>VLOOKUP(B17,RMS!B:E,4,FALSE)</f>
        <v>256821.45390587699</v>
      </c>
      <c r="K17" s="22">
        <f t="shared" si="1"/>
        <v>0.27813776599941775</v>
      </c>
      <c r="L17" s="22">
        <f t="shared" si="2"/>
        <v>3.9412302430719137E-4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1001620.2419</v>
      </c>
      <c r="F18" s="25">
        <f>VLOOKUP(C18,RA!B22:I51,8,0)</f>
        <v>61192.405200000001</v>
      </c>
      <c r="G18" s="16">
        <f t="shared" si="0"/>
        <v>940427.83669999999</v>
      </c>
      <c r="H18" s="27">
        <f>RA!J22</f>
        <v>6.1093419082588101</v>
      </c>
      <c r="I18" s="20">
        <f>VLOOKUP(B18,RMS!B:D,3,FALSE)</f>
        <v>1001621.54567125</v>
      </c>
      <c r="J18" s="21">
        <f>VLOOKUP(B18,RMS!B:E,4,FALSE)</f>
        <v>940427.83466267295</v>
      </c>
      <c r="K18" s="22">
        <f t="shared" si="1"/>
        <v>-1.3037712499499321</v>
      </c>
      <c r="L18" s="22">
        <f t="shared" si="2"/>
        <v>2.0373270381242037E-3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3139445.4819999998</v>
      </c>
      <c r="F19" s="25">
        <f>VLOOKUP(C19,RA!B23:I52,8,0)</f>
        <v>208784.70379999999</v>
      </c>
      <c r="G19" s="16">
        <f t="shared" si="0"/>
        <v>2930660.7782000001</v>
      </c>
      <c r="H19" s="27">
        <f>RA!J23</f>
        <v>6.6503688309628703</v>
      </c>
      <c r="I19" s="20">
        <f>VLOOKUP(B19,RMS!B:D,3,FALSE)</f>
        <v>3139447.1869863202</v>
      </c>
      <c r="J19" s="21">
        <f>VLOOKUP(B19,RMS!B:E,4,FALSE)</f>
        <v>2930660.7998717902</v>
      </c>
      <c r="K19" s="22">
        <f t="shared" si="1"/>
        <v>-1.7049863203428686</v>
      </c>
      <c r="L19" s="22">
        <f t="shared" si="2"/>
        <v>-2.1671790163964033E-2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246120.18659999999</v>
      </c>
      <c r="F20" s="25">
        <f>VLOOKUP(C20,RA!B24:I53,8,0)</f>
        <v>41018.014999999999</v>
      </c>
      <c r="G20" s="16">
        <f t="shared" si="0"/>
        <v>205102.1716</v>
      </c>
      <c r="H20" s="27">
        <f>RA!J24</f>
        <v>16.6658475140291</v>
      </c>
      <c r="I20" s="20">
        <f>VLOOKUP(B20,RMS!B:D,3,FALSE)</f>
        <v>246120.25081987699</v>
      </c>
      <c r="J20" s="21">
        <f>VLOOKUP(B20,RMS!B:E,4,FALSE)</f>
        <v>205102.18081016999</v>
      </c>
      <c r="K20" s="22">
        <f t="shared" si="1"/>
        <v>-6.4219877007417381E-2</v>
      </c>
      <c r="L20" s="22">
        <f t="shared" si="2"/>
        <v>-9.2101699847262353E-3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295613.84350000002</v>
      </c>
      <c r="F21" s="25">
        <f>VLOOKUP(C21,RA!B25:I54,8,0)</f>
        <v>24571.3184</v>
      </c>
      <c r="G21" s="16">
        <f t="shared" si="0"/>
        <v>271042.52510000003</v>
      </c>
      <c r="H21" s="27">
        <f>RA!J25</f>
        <v>8.3119647270510892</v>
      </c>
      <c r="I21" s="20">
        <f>VLOOKUP(B21,RMS!B:D,3,FALSE)</f>
        <v>295613.86166571401</v>
      </c>
      <c r="J21" s="21">
        <f>VLOOKUP(B21,RMS!B:E,4,FALSE)</f>
        <v>271042.49563617498</v>
      </c>
      <c r="K21" s="22">
        <f t="shared" si="1"/>
        <v>-1.8165713991038501E-2</v>
      </c>
      <c r="L21" s="22">
        <f t="shared" si="2"/>
        <v>2.9463825048878789E-2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596601.12769999995</v>
      </c>
      <c r="F22" s="25">
        <f>VLOOKUP(C22,RA!B26:I55,8,0)</f>
        <v>122497.7086</v>
      </c>
      <c r="G22" s="16">
        <f t="shared" si="0"/>
        <v>474103.41909999994</v>
      </c>
      <c r="H22" s="27">
        <f>RA!J26</f>
        <v>20.532597561833299</v>
      </c>
      <c r="I22" s="20">
        <f>VLOOKUP(B22,RMS!B:D,3,FALSE)</f>
        <v>596601.06548944104</v>
      </c>
      <c r="J22" s="21">
        <f>VLOOKUP(B22,RMS!B:E,4,FALSE)</f>
        <v>474103.39628905902</v>
      </c>
      <c r="K22" s="22">
        <f t="shared" si="1"/>
        <v>6.2210558913648129E-2</v>
      </c>
      <c r="L22" s="22">
        <f t="shared" si="2"/>
        <v>2.2810940921772271E-2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231346.04259999999</v>
      </c>
      <c r="F23" s="25">
        <f>VLOOKUP(C23,RA!B27:I56,8,0)</f>
        <v>53843.760900000001</v>
      </c>
      <c r="G23" s="16">
        <f t="shared" si="0"/>
        <v>177502.28169999999</v>
      </c>
      <c r="H23" s="27">
        <f>RA!J27</f>
        <v>23.274122303918801</v>
      </c>
      <c r="I23" s="20">
        <f>VLOOKUP(B23,RMS!B:D,3,FALSE)</f>
        <v>231345.88114620699</v>
      </c>
      <c r="J23" s="21">
        <f>VLOOKUP(B23,RMS!B:E,4,FALSE)</f>
        <v>177502.276576665</v>
      </c>
      <c r="K23" s="22">
        <f t="shared" si="1"/>
        <v>0.16145379299996421</v>
      </c>
      <c r="L23" s="22">
        <f t="shared" si="2"/>
        <v>5.1233349950052798E-3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985167.49690000003</v>
      </c>
      <c r="F24" s="25">
        <f>VLOOKUP(C24,RA!B28:I57,8,0)</f>
        <v>69030.993199999997</v>
      </c>
      <c r="G24" s="16">
        <f t="shared" si="0"/>
        <v>916136.5037</v>
      </c>
      <c r="H24" s="27">
        <f>RA!J28</f>
        <v>7.0070311309719404</v>
      </c>
      <c r="I24" s="20">
        <f>VLOOKUP(B24,RMS!B:D,3,FALSE)</f>
        <v>985168.07453362795</v>
      </c>
      <c r="J24" s="21">
        <f>VLOOKUP(B24,RMS!B:E,4,FALSE)</f>
        <v>916136.51467079599</v>
      </c>
      <c r="K24" s="22">
        <f t="shared" si="1"/>
        <v>-0.57763362792320549</v>
      </c>
      <c r="L24" s="22">
        <f t="shared" si="2"/>
        <v>-1.097079599276185E-2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719510.34920000006</v>
      </c>
      <c r="F25" s="25">
        <f>VLOOKUP(C25,RA!B29:I58,8,0)</f>
        <v>98919.077000000005</v>
      </c>
      <c r="G25" s="16">
        <f t="shared" si="0"/>
        <v>620591.27220000001</v>
      </c>
      <c r="H25" s="27">
        <f>RA!J29</f>
        <v>13.7481103795081</v>
      </c>
      <c r="I25" s="20">
        <f>VLOOKUP(B25,RMS!B:D,3,FALSE)</f>
        <v>719510.34719026496</v>
      </c>
      <c r="J25" s="21">
        <f>VLOOKUP(B25,RMS!B:E,4,FALSE)</f>
        <v>620591.28767689399</v>
      </c>
      <c r="K25" s="22">
        <f t="shared" si="1"/>
        <v>2.0097350934520364E-3</v>
      </c>
      <c r="L25" s="22">
        <f t="shared" si="2"/>
        <v>-1.5476893982850015E-2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857656.99210000003</v>
      </c>
      <c r="F26" s="25">
        <f>VLOOKUP(C26,RA!B30:I59,8,0)</f>
        <v>108425.8438</v>
      </c>
      <c r="G26" s="16">
        <f t="shared" si="0"/>
        <v>749231.1483</v>
      </c>
      <c r="H26" s="27">
        <f>RA!J30</f>
        <v>12.6420987409566</v>
      </c>
      <c r="I26" s="20">
        <f>VLOOKUP(B26,RMS!B:D,3,FALSE)</f>
        <v>857657.01726902602</v>
      </c>
      <c r="J26" s="21">
        <f>VLOOKUP(B26,RMS!B:E,4,FALSE)</f>
        <v>749231.12781544705</v>
      </c>
      <c r="K26" s="22">
        <f t="shared" si="1"/>
        <v>-2.5169025990180671E-2</v>
      </c>
      <c r="L26" s="22">
        <f t="shared" si="2"/>
        <v>2.0484552951529622E-2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802598.51890000002</v>
      </c>
      <c r="F27" s="25">
        <f>VLOOKUP(C27,RA!B31:I60,8,0)</f>
        <v>40333.893300000003</v>
      </c>
      <c r="G27" s="16">
        <f t="shared" si="0"/>
        <v>762264.62560000003</v>
      </c>
      <c r="H27" s="27">
        <f>RA!J31</f>
        <v>5.0254133729625599</v>
      </c>
      <c r="I27" s="20">
        <f>VLOOKUP(B27,RMS!B:D,3,FALSE)</f>
        <v>802598.42143893801</v>
      </c>
      <c r="J27" s="21">
        <f>VLOOKUP(B27,RMS!B:E,4,FALSE)</f>
        <v>762264.631597345</v>
      </c>
      <c r="K27" s="22">
        <f t="shared" si="1"/>
        <v>9.7461062017828226E-2</v>
      </c>
      <c r="L27" s="22">
        <f t="shared" si="2"/>
        <v>-5.9973449679091573E-3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116209.05590000001</v>
      </c>
      <c r="F28" s="25">
        <f>VLOOKUP(C28,RA!B32:I61,8,0)</f>
        <v>24808.4928</v>
      </c>
      <c r="G28" s="16">
        <f t="shared" si="0"/>
        <v>91400.563099999999</v>
      </c>
      <c r="H28" s="27">
        <f>RA!J32</f>
        <v>21.348157945064202</v>
      </c>
      <c r="I28" s="20">
        <f>VLOOKUP(B28,RMS!B:D,3,FALSE)</f>
        <v>116208.95851614101</v>
      </c>
      <c r="J28" s="21">
        <f>VLOOKUP(B28,RMS!B:E,4,FALSE)</f>
        <v>91400.585197733293</v>
      </c>
      <c r="K28" s="22">
        <f t="shared" si="1"/>
        <v>9.7383858999819495E-2</v>
      </c>
      <c r="L28" s="22">
        <f t="shared" si="2"/>
        <v>-2.20977332937764E-2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204217.92970000001</v>
      </c>
      <c r="F30" s="25">
        <f>VLOOKUP(C30,RA!B34:I64,8,0)</f>
        <v>24926.251</v>
      </c>
      <c r="G30" s="16">
        <f t="shared" si="0"/>
        <v>179291.67870000002</v>
      </c>
      <c r="H30" s="27">
        <f>RA!J34</f>
        <v>0</v>
      </c>
      <c r="I30" s="20">
        <f>VLOOKUP(B30,RMS!B:D,3,FALSE)</f>
        <v>204217.92920000001</v>
      </c>
      <c r="J30" s="21">
        <f>VLOOKUP(B30,RMS!B:E,4,FALSE)</f>
        <v>179291.66269999999</v>
      </c>
      <c r="K30" s="22">
        <f t="shared" si="1"/>
        <v>4.999999946448952E-4</v>
      </c>
      <c r="L30" s="22">
        <f t="shared" si="2"/>
        <v>1.6000000032363459E-2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12.2057113381852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90283.21</v>
      </c>
      <c r="F32" s="25">
        <f>VLOOKUP(C32,RA!B34:I65,8,0)</f>
        <v>2048.16</v>
      </c>
      <c r="G32" s="16">
        <f t="shared" si="0"/>
        <v>88235.05</v>
      </c>
      <c r="H32" s="27">
        <f>RA!J34</f>
        <v>0</v>
      </c>
      <c r="I32" s="20">
        <f>VLOOKUP(B32,RMS!B:D,3,FALSE)</f>
        <v>90283.21</v>
      </c>
      <c r="J32" s="21">
        <f>VLOOKUP(B32,RMS!B:E,4,FALSE)</f>
        <v>88235.05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131741.22</v>
      </c>
      <c r="F33" s="25">
        <f>VLOOKUP(C33,RA!B34:I65,8,0)</f>
        <v>-49906.96</v>
      </c>
      <c r="G33" s="16">
        <f t="shared" si="0"/>
        <v>181648.18</v>
      </c>
      <c r="H33" s="27">
        <f>RA!J34</f>
        <v>0</v>
      </c>
      <c r="I33" s="20">
        <f>VLOOKUP(B33,RMS!B:D,3,FALSE)</f>
        <v>131741.22</v>
      </c>
      <c r="J33" s="21">
        <f>VLOOKUP(B33,RMS!B:E,4,FALSE)</f>
        <v>181648.18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96092.38</v>
      </c>
      <c r="F34" s="25">
        <f>VLOOKUP(C34,RA!B34:I66,8,0)</f>
        <v>7289.87</v>
      </c>
      <c r="G34" s="16">
        <f t="shared" si="0"/>
        <v>88802.510000000009</v>
      </c>
      <c r="H34" s="27">
        <f>RA!J35</f>
        <v>12.2057113381852</v>
      </c>
      <c r="I34" s="20">
        <f>VLOOKUP(B34,RMS!B:D,3,FALSE)</f>
        <v>96092.38</v>
      </c>
      <c r="J34" s="21">
        <f>VLOOKUP(B34,RMS!B:E,4,FALSE)</f>
        <v>88802.51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73708.63</v>
      </c>
      <c r="F35" s="25">
        <f>VLOOKUP(C35,RA!B34:I67,8,0)</f>
        <v>-6689.76</v>
      </c>
      <c r="G35" s="16">
        <f t="shared" si="0"/>
        <v>80398.39</v>
      </c>
      <c r="H35" s="27">
        <f>RA!J34</f>
        <v>0</v>
      </c>
      <c r="I35" s="20">
        <f>VLOOKUP(B35,RMS!B:D,3,FALSE)</f>
        <v>73708.63</v>
      </c>
      <c r="J35" s="21">
        <f>VLOOKUP(B35,RMS!B:E,4,FALSE)</f>
        <v>80398.39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12.2057113381852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9431.6237000000001</v>
      </c>
      <c r="F37" s="25">
        <f>VLOOKUP(C37,RA!B8:I68,8,0)</f>
        <v>667.08929999999998</v>
      </c>
      <c r="G37" s="16">
        <f t="shared" si="0"/>
        <v>8764.5344000000005</v>
      </c>
      <c r="H37" s="27">
        <f>RA!J35</f>
        <v>12.2057113381852</v>
      </c>
      <c r="I37" s="20">
        <f>VLOOKUP(B37,RMS!B:D,3,FALSE)</f>
        <v>9431.6239316239298</v>
      </c>
      <c r="J37" s="21">
        <f>VLOOKUP(B37,RMS!B:E,4,FALSE)</f>
        <v>8764.5341880341894</v>
      </c>
      <c r="K37" s="22">
        <f t="shared" si="1"/>
        <v>-2.3162392972153611E-4</v>
      </c>
      <c r="L37" s="22">
        <f t="shared" si="2"/>
        <v>2.1196581110416446E-4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277850.79820000002</v>
      </c>
      <c r="F38" s="25">
        <f>VLOOKUP(C38,RA!B8:I69,8,0)</f>
        <v>16980.520499999999</v>
      </c>
      <c r="G38" s="16">
        <f t="shared" si="0"/>
        <v>260870.27770000004</v>
      </c>
      <c r="H38" s="27">
        <f>RA!J36</f>
        <v>0</v>
      </c>
      <c r="I38" s="20">
        <f>VLOOKUP(B38,RMS!B:D,3,FALSE)</f>
        <v>277850.79234444402</v>
      </c>
      <c r="J38" s="21">
        <f>VLOOKUP(B38,RMS!B:E,4,FALSE)</f>
        <v>260870.275093162</v>
      </c>
      <c r="K38" s="22">
        <f t="shared" si="1"/>
        <v>5.8555559953674674E-3</v>
      </c>
      <c r="L38" s="22">
        <f t="shared" si="2"/>
        <v>2.6068380393553525E-3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106917.85</v>
      </c>
      <c r="F39" s="25">
        <f>VLOOKUP(C39,RA!B9:I70,8,0)</f>
        <v>-14227.87</v>
      </c>
      <c r="G39" s="16">
        <f t="shared" si="0"/>
        <v>121145.72</v>
      </c>
      <c r="H39" s="27">
        <f>RA!J37</f>
        <v>2.2685945703525601</v>
      </c>
      <c r="I39" s="20">
        <f>VLOOKUP(B39,RMS!B:D,3,FALSE)</f>
        <v>106917.85</v>
      </c>
      <c r="J39" s="21">
        <f>VLOOKUP(B39,RMS!B:E,4,FALSE)</f>
        <v>121145.72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40679.53</v>
      </c>
      <c r="F40" s="25">
        <f>VLOOKUP(C40,RA!B10:I71,8,0)</f>
        <v>5646.92</v>
      </c>
      <c r="G40" s="16">
        <f t="shared" si="0"/>
        <v>35032.61</v>
      </c>
      <c r="H40" s="27">
        <f>RA!J38</f>
        <v>-37.882570087023602</v>
      </c>
      <c r="I40" s="20">
        <f>VLOOKUP(B40,RMS!B:D,3,FALSE)</f>
        <v>40679.53</v>
      </c>
      <c r="J40" s="21">
        <f>VLOOKUP(B40,RMS!B:E,4,FALSE)</f>
        <v>35032.61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7.5863143362668302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3465.9101999999998</v>
      </c>
      <c r="F42" s="25">
        <f>VLOOKUP(C42,RA!B8:I72,8,0)</f>
        <v>488.75599999999997</v>
      </c>
      <c r="G42" s="16">
        <f t="shared" si="0"/>
        <v>2977.1541999999999</v>
      </c>
      <c r="H42" s="27">
        <f>RA!J39</f>
        <v>7.5863143362668302</v>
      </c>
      <c r="I42" s="20">
        <f>VLOOKUP(B42,RMS!B:D,3,FALSE)</f>
        <v>3465.91029422888</v>
      </c>
      <c r="J42" s="21">
        <f>VLOOKUP(B42,RMS!B:E,4,FALSE)</f>
        <v>2977.15413357537</v>
      </c>
      <c r="K42" s="22">
        <f t="shared" si="1"/>
        <v>-9.4228880243463209E-5</v>
      </c>
      <c r="L42" s="22">
        <f t="shared" si="2"/>
        <v>6.6424629949324299E-5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16060589.413799999</v>
      </c>
      <c r="E7" s="65"/>
      <c r="F7" s="65"/>
      <c r="G7" s="53">
        <v>20426153.5196</v>
      </c>
      <c r="H7" s="54">
        <v>-21.372423846765901</v>
      </c>
      <c r="I7" s="53">
        <v>1616504.9145</v>
      </c>
      <c r="J7" s="54">
        <v>10.0650410321244</v>
      </c>
      <c r="K7" s="53">
        <v>1903245.7349</v>
      </c>
      <c r="L7" s="54">
        <v>9.3176903476894601</v>
      </c>
      <c r="M7" s="54">
        <v>-0.150658853526902</v>
      </c>
      <c r="N7" s="53">
        <v>548854036.01660001</v>
      </c>
      <c r="O7" s="53">
        <v>6561226765.0946999</v>
      </c>
      <c r="P7" s="53">
        <v>831305</v>
      </c>
      <c r="Q7" s="53">
        <v>843769</v>
      </c>
      <c r="R7" s="54">
        <v>-1.4771815508747099</v>
      </c>
      <c r="S7" s="53">
        <v>19.319731523087199</v>
      </c>
      <c r="T7" s="53">
        <v>18.807115433726501</v>
      </c>
      <c r="U7" s="55">
        <v>2.6533292595090301</v>
      </c>
    </row>
    <row r="8" spans="1:23" ht="12" thickBot="1">
      <c r="A8" s="74">
        <v>42668</v>
      </c>
      <c r="B8" s="72" t="s">
        <v>6</v>
      </c>
      <c r="C8" s="73"/>
      <c r="D8" s="56">
        <v>570091.81000000006</v>
      </c>
      <c r="E8" s="59"/>
      <c r="F8" s="59"/>
      <c r="G8" s="56">
        <v>691565.05810000002</v>
      </c>
      <c r="H8" s="57">
        <v>-17.5649776802973</v>
      </c>
      <c r="I8" s="56">
        <v>146097.3812</v>
      </c>
      <c r="J8" s="57">
        <v>25.6269917647124</v>
      </c>
      <c r="K8" s="56">
        <v>127262.15459999999</v>
      </c>
      <c r="L8" s="57">
        <v>18.402050987023401</v>
      </c>
      <c r="M8" s="57">
        <v>0.14800336093005301</v>
      </c>
      <c r="N8" s="56">
        <v>18229801.381099999</v>
      </c>
      <c r="O8" s="56">
        <v>241877725.47459999</v>
      </c>
      <c r="P8" s="56">
        <v>20784</v>
      </c>
      <c r="Q8" s="56">
        <v>20762</v>
      </c>
      <c r="R8" s="57">
        <v>0.10596281668433501</v>
      </c>
      <c r="S8" s="56">
        <v>27.429359603541201</v>
      </c>
      <c r="T8" s="56">
        <v>26.936263476543701</v>
      </c>
      <c r="U8" s="58">
        <v>1.79769463860848</v>
      </c>
    </row>
    <row r="9" spans="1:23" ht="12" thickBot="1">
      <c r="A9" s="75"/>
      <c r="B9" s="72" t="s">
        <v>7</v>
      </c>
      <c r="C9" s="73"/>
      <c r="D9" s="56">
        <v>65885.407600000006</v>
      </c>
      <c r="E9" s="59"/>
      <c r="F9" s="59"/>
      <c r="G9" s="56">
        <v>217229.03520000001</v>
      </c>
      <c r="H9" s="57">
        <v>-69.670073091592002</v>
      </c>
      <c r="I9" s="56">
        <v>15397.877399999999</v>
      </c>
      <c r="J9" s="57">
        <v>23.3706946058265</v>
      </c>
      <c r="K9" s="56">
        <v>27378.588400000001</v>
      </c>
      <c r="L9" s="57">
        <v>12.6035584399631</v>
      </c>
      <c r="M9" s="57">
        <v>-0.43759418217485602</v>
      </c>
      <c r="N9" s="56">
        <v>2568037.6411000001</v>
      </c>
      <c r="O9" s="56">
        <v>34540005.854699999</v>
      </c>
      <c r="P9" s="56">
        <v>3802</v>
      </c>
      <c r="Q9" s="56">
        <v>3589</v>
      </c>
      <c r="R9" s="57">
        <v>5.9348007801616003</v>
      </c>
      <c r="S9" s="56">
        <v>17.329144555497098</v>
      </c>
      <c r="T9" s="56">
        <v>16.529842769573701</v>
      </c>
      <c r="U9" s="58">
        <v>4.6124711082166598</v>
      </c>
    </row>
    <row r="10" spans="1:23" ht="12" thickBot="1">
      <c r="A10" s="75"/>
      <c r="B10" s="72" t="s">
        <v>8</v>
      </c>
      <c r="C10" s="73"/>
      <c r="D10" s="56">
        <v>82369.358300000007</v>
      </c>
      <c r="E10" s="59"/>
      <c r="F10" s="59"/>
      <c r="G10" s="56">
        <v>158402.2022</v>
      </c>
      <c r="H10" s="57">
        <v>-47.999865433689003</v>
      </c>
      <c r="I10" s="56">
        <v>26164.987499999999</v>
      </c>
      <c r="J10" s="57">
        <v>31.7654380706763</v>
      </c>
      <c r="K10" s="56">
        <v>39772.730600000003</v>
      </c>
      <c r="L10" s="57">
        <v>25.1086980153108</v>
      </c>
      <c r="M10" s="57">
        <v>-0.34213751217775301</v>
      </c>
      <c r="N10" s="56">
        <v>3703069.4114000001</v>
      </c>
      <c r="O10" s="56">
        <v>55463486.262100004</v>
      </c>
      <c r="P10" s="56">
        <v>83186</v>
      </c>
      <c r="Q10" s="56">
        <v>84331</v>
      </c>
      <c r="R10" s="57">
        <v>-1.3577450759507199</v>
      </c>
      <c r="S10" s="56">
        <v>0.99018294304330101</v>
      </c>
      <c r="T10" s="56">
        <v>0.92676430019802902</v>
      </c>
      <c r="U10" s="58">
        <v>6.4047399817205202</v>
      </c>
    </row>
    <row r="11" spans="1:23" ht="12" thickBot="1">
      <c r="A11" s="75"/>
      <c r="B11" s="72" t="s">
        <v>9</v>
      </c>
      <c r="C11" s="73"/>
      <c r="D11" s="56">
        <v>46022.030700000003</v>
      </c>
      <c r="E11" s="59"/>
      <c r="F11" s="59"/>
      <c r="G11" s="56">
        <v>49173.571799999998</v>
      </c>
      <c r="H11" s="57">
        <v>-6.4090139980435703</v>
      </c>
      <c r="I11" s="56">
        <v>10664.407499999999</v>
      </c>
      <c r="J11" s="57">
        <v>23.1723966495898</v>
      </c>
      <c r="K11" s="56">
        <v>10373.6119</v>
      </c>
      <c r="L11" s="57">
        <v>21.0959088800623</v>
      </c>
      <c r="M11" s="57">
        <v>2.8032242077611999E-2</v>
      </c>
      <c r="N11" s="56">
        <v>1291688.7618</v>
      </c>
      <c r="O11" s="56">
        <v>19578300.132399999</v>
      </c>
      <c r="P11" s="56">
        <v>2075</v>
      </c>
      <c r="Q11" s="56">
        <v>2151</v>
      </c>
      <c r="R11" s="57">
        <v>-3.53324035332404</v>
      </c>
      <c r="S11" s="56">
        <v>22.179291903614502</v>
      </c>
      <c r="T11" s="56">
        <v>21.573975871687601</v>
      </c>
      <c r="U11" s="58">
        <v>2.7291945773445798</v>
      </c>
    </row>
    <row r="12" spans="1:23" ht="12" thickBot="1">
      <c r="A12" s="75"/>
      <c r="B12" s="72" t="s">
        <v>10</v>
      </c>
      <c r="C12" s="73"/>
      <c r="D12" s="56">
        <v>246033.72320000001</v>
      </c>
      <c r="E12" s="59"/>
      <c r="F12" s="59"/>
      <c r="G12" s="56">
        <v>187659.76730000001</v>
      </c>
      <c r="H12" s="57">
        <v>31.106271066979001</v>
      </c>
      <c r="I12" s="56">
        <v>31316.9035</v>
      </c>
      <c r="J12" s="57">
        <v>12.7287036478908</v>
      </c>
      <c r="K12" s="56">
        <v>27741.302599999999</v>
      </c>
      <c r="L12" s="57">
        <v>14.7827651068392</v>
      </c>
      <c r="M12" s="57">
        <v>0.12889087983921901</v>
      </c>
      <c r="N12" s="56">
        <v>5810362.3679999998</v>
      </c>
      <c r="O12" s="56">
        <v>70527263.716600001</v>
      </c>
      <c r="P12" s="56">
        <v>1891</v>
      </c>
      <c r="Q12" s="56">
        <v>1666</v>
      </c>
      <c r="R12" s="57">
        <v>13.505402160864399</v>
      </c>
      <c r="S12" s="56">
        <v>130.10773305129601</v>
      </c>
      <c r="T12" s="56">
        <v>132.09791596638701</v>
      </c>
      <c r="U12" s="58">
        <v>-1.52964229597813</v>
      </c>
    </row>
    <row r="13" spans="1:23" ht="12" thickBot="1">
      <c r="A13" s="75"/>
      <c r="B13" s="72" t="s">
        <v>11</v>
      </c>
      <c r="C13" s="73"/>
      <c r="D13" s="56">
        <v>274920.45020000002</v>
      </c>
      <c r="E13" s="59"/>
      <c r="F13" s="59"/>
      <c r="G13" s="56">
        <v>262395.86219999997</v>
      </c>
      <c r="H13" s="57">
        <v>4.7731652073284696</v>
      </c>
      <c r="I13" s="56">
        <v>83986.465299999996</v>
      </c>
      <c r="J13" s="57">
        <v>30.549369913697301</v>
      </c>
      <c r="K13" s="56">
        <v>76053.025099999999</v>
      </c>
      <c r="L13" s="57">
        <v>28.984079421965799</v>
      </c>
      <c r="M13" s="57">
        <v>0.104314590899817</v>
      </c>
      <c r="N13" s="56">
        <v>7660413.1107000001</v>
      </c>
      <c r="O13" s="56">
        <v>101498679.20190001</v>
      </c>
      <c r="P13" s="56">
        <v>9308</v>
      </c>
      <c r="Q13" s="56">
        <v>9073</v>
      </c>
      <c r="R13" s="57">
        <v>2.59010250192879</v>
      </c>
      <c r="S13" s="56">
        <v>29.535931478298199</v>
      </c>
      <c r="T13" s="56">
        <v>28.310128336823499</v>
      </c>
      <c r="U13" s="58">
        <v>4.1502098634517797</v>
      </c>
    </row>
    <row r="14" spans="1:23" ht="12" thickBot="1">
      <c r="A14" s="75"/>
      <c r="B14" s="72" t="s">
        <v>12</v>
      </c>
      <c r="C14" s="73"/>
      <c r="D14" s="56">
        <v>131965.99299999999</v>
      </c>
      <c r="E14" s="59"/>
      <c r="F14" s="59"/>
      <c r="G14" s="56">
        <v>123690.00380000001</v>
      </c>
      <c r="H14" s="57">
        <v>6.6909119134492396</v>
      </c>
      <c r="I14" s="56">
        <v>25933.3907</v>
      </c>
      <c r="J14" s="57">
        <v>19.6515709164557</v>
      </c>
      <c r="K14" s="56">
        <v>25254.199400000001</v>
      </c>
      <c r="L14" s="57">
        <v>20.417332544378201</v>
      </c>
      <c r="M14" s="57">
        <v>2.6894192496159999E-2</v>
      </c>
      <c r="N14" s="56">
        <v>3253042.4163000002</v>
      </c>
      <c r="O14" s="56">
        <v>42301389.124399997</v>
      </c>
      <c r="P14" s="56">
        <v>1933</v>
      </c>
      <c r="Q14" s="56">
        <v>1683</v>
      </c>
      <c r="R14" s="57">
        <v>14.8544266191325</v>
      </c>
      <c r="S14" s="56">
        <v>68.270042938437697</v>
      </c>
      <c r="T14" s="56">
        <v>77.534544860368399</v>
      </c>
      <c r="U14" s="58">
        <v>-13.570376585649701</v>
      </c>
    </row>
    <row r="15" spans="1:23" ht="12" thickBot="1">
      <c r="A15" s="75"/>
      <c r="B15" s="72" t="s">
        <v>13</v>
      </c>
      <c r="C15" s="73"/>
      <c r="D15" s="56">
        <v>104475.28079999999</v>
      </c>
      <c r="E15" s="59"/>
      <c r="F15" s="59"/>
      <c r="G15" s="56">
        <v>72722.9473</v>
      </c>
      <c r="H15" s="57">
        <v>43.662055346868399</v>
      </c>
      <c r="I15" s="56">
        <v>25675.172600000002</v>
      </c>
      <c r="J15" s="57">
        <v>24.5753563937777</v>
      </c>
      <c r="K15" s="56">
        <v>14532.1559</v>
      </c>
      <c r="L15" s="57">
        <v>19.9829028381527</v>
      </c>
      <c r="M15" s="57">
        <v>0.76678345433935202</v>
      </c>
      <c r="N15" s="56">
        <v>3025208.6310999999</v>
      </c>
      <c r="O15" s="56">
        <v>37466218.135799997</v>
      </c>
      <c r="P15" s="56">
        <v>3768</v>
      </c>
      <c r="Q15" s="56">
        <v>3431</v>
      </c>
      <c r="R15" s="57">
        <v>9.8222092684348699</v>
      </c>
      <c r="S15" s="56">
        <v>27.7269853503185</v>
      </c>
      <c r="T15" s="56">
        <v>28.860910725735899</v>
      </c>
      <c r="U15" s="58">
        <v>-4.0896093141422103</v>
      </c>
    </row>
    <row r="16" spans="1:23" ht="12" thickBot="1">
      <c r="A16" s="75"/>
      <c r="B16" s="72" t="s">
        <v>14</v>
      </c>
      <c r="C16" s="73"/>
      <c r="D16" s="56">
        <v>671580.97600000002</v>
      </c>
      <c r="E16" s="59"/>
      <c r="F16" s="59"/>
      <c r="G16" s="56">
        <v>1397205.5397999999</v>
      </c>
      <c r="H16" s="57">
        <v>-51.933988459841601</v>
      </c>
      <c r="I16" s="56">
        <v>-5566.6975000000002</v>
      </c>
      <c r="J16" s="57">
        <v>-0.82889445933322603</v>
      </c>
      <c r="K16" s="56">
        <v>-49799.494700000003</v>
      </c>
      <c r="L16" s="57">
        <v>-3.56422110286855</v>
      </c>
      <c r="M16" s="57">
        <v>-0.88821779149498103</v>
      </c>
      <c r="N16" s="56">
        <v>26715777.292800002</v>
      </c>
      <c r="O16" s="56">
        <v>343741854.35390002</v>
      </c>
      <c r="P16" s="56">
        <v>31003</v>
      </c>
      <c r="Q16" s="56">
        <v>32142</v>
      </c>
      <c r="R16" s="57">
        <v>-3.5436500528903001</v>
      </c>
      <c r="S16" s="56">
        <v>21.661806147792198</v>
      </c>
      <c r="T16" s="56">
        <v>23.3078964439052</v>
      </c>
      <c r="U16" s="58">
        <v>-7.5990445343395301</v>
      </c>
    </row>
    <row r="17" spans="1:21" ht="12" thickBot="1">
      <c r="A17" s="75"/>
      <c r="B17" s="72" t="s">
        <v>15</v>
      </c>
      <c r="C17" s="73"/>
      <c r="D17" s="56">
        <v>818468.90049999999</v>
      </c>
      <c r="E17" s="59"/>
      <c r="F17" s="59"/>
      <c r="G17" s="56">
        <v>464874.5661</v>
      </c>
      <c r="H17" s="57">
        <v>76.062310176792394</v>
      </c>
      <c r="I17" s="56">
        <v>63335.382799999999</v>
      </c>
      <c r="J17" s="57">
        <v>7.73827603728237</v>
      </c>
      <c r="K17" s="56">
        <v>31519.354599999999</v>
      </c>
      <c r="L17" s="57">
        <v>6.7801847849899</v>
      </c>
      <c r="M17" s="57">
        <v>1.0094124262303299</v>
      </c>
      <c r="N17" s="56">
        <v>18222321.4463</v>
      </c>
      <c r="O17" s="56">
        <v>346369205.06760001</v>
      </c>
      <c r="P17" s="56">
        <v>8774</v>
      </c>
      <c r="Q17" s="56">
        <v>8784</v>
      </c>
      <c r="R17" s="57">
        <v>-0.11384335154827099</v>
      </c>
      <c r="S17" s="56">
        <v>93.283439765215405</v>
      </c>
      <c r="T17" s="56">
        <v>58.625544148451702</v>
      </c>
      <c r="U17" s="58">
        <v>37.153320786619702</v>
      </c>
    </row>
    <row r="18" spans="1:21" ht="12" thickBot="1">
      <c r="A18" s="75"/>
      <c r="B18" s="72" t="s">
        <v>16</v>
      </c>
      <c r="C18" s="73"/>
      <c r="D18" s="56">
        <v>1253610.1102</v>
      </c>
      <c r="E18" s="59"/>
      <c r="F18" s="59"/>
      <c r="G18" s="56">
        <v>1878606.9949</v>
      </c>
      <c r="H18" s="57">
        <v>-33.269166270365602</v>
      </c>
      <c r="I18" s="56">
        <v>184121.28080000001</v>
      </c>
      <c r="J18" s="57">
        <v>14.687284292133301</v>
      </c>
      <c r="K18" s="56">
        <v>292900.27370000002</v>
      </c>
      <c r="L18" s="57">
        <v>15.5913543649714</v>
      </c>
      <c r="M18" s="57">
        <v>-0.37138576733258999</v>
      </c>
      <c r="N18" s="56">
        <v>47474508.199299999</v>
      </c>
      <c r="O18" s="56">
        <v>647554918.6027</v>
      </c>
      <c r="P18" s="56">
        <v>58888</v>
      </c>
      <c r="Q18" s="56">
        <v>58903</v>
      </c>
      <c r="R18" s="57">
        <v>-2.5465595979833999E-2</v>
      </c>
      <c r="S18" s="56">
        <v>21.2880401813612</v>
      </c>
      <c r="T18" s="56">
        <v>21.094562462013801</v>
      </c>
      <c r="U18" s="58">
        <v>0.90885641749591095</v>
      </c>
    </row>
    <row r="19" spans="1:21" ht="12" thickBot="1">
      <c r="A19" s="75"/>
      <c r="B19" s="72" t="s">
        <v>17</v>
      </c>
      <c r="C19" s="73"/>
      <c r="D19" s="56">
        <v>481852.78159999999</v>
      </c>
      <c r="E19" s="59"/>
      <c r="F19" s="59"/>
      <c r="G19" s="56">
        <v>598057.62990000006</v>
      </c>
      <c r="H19" s="57">
        <v>-19.430376353434401</v>
      </c>
      <c r="I19" s="56">
        <v>46329.524599999997</v>
      </c>
      <c r="J19" s="57">
        <v>9.6148712571839994</v>
      </c>
      <c r="K19" s="56">
        <v>58823.047200000001</v>
      </c>
      <c r="L19" s="57">
        <v>9.8356820913455607</v>
      </c>
      <c r="M19" s="57">
        <v>-0.21239162530158801</v>
      </c>
      <c r="N19" s="56">
        <v>16332845.4553</v>
      </c>
      <c r="O19" s="56">
        <v>194327533.87200001</v>
      </c>
      <c r="P19" s="56">
        <v>11529</v>
      </c>
      <c r="Q19" s="56">
        <v>11413</v>
      </c>
      <c r="R19" s="57">
        <v>1.0163848243231399</v>
      </c>
      <c r="S19" s="56">
        <v>41.794846179200299</v>
      </c>
      <c r="T19" s="56">
        <v>40.960717296065901</v>
      </c>
      <c r="U19" s="58">
        <v>1.9957697165769199</v>
      </c>
    </row>
    <row r="20" spans="1:21" ht="12" thickBot="1">
      <c r="A20" s="75"/>
      <c r="B20" s="72" t="s">
        <v>18</v>
      </c>
      <c r="C20" s="73"/>
      <c r="D20" s="56">
        <v>986321.77040000004</v>
      </c>
      <c r="E20" s="59"/>
      <c r="F20" s="59"/>
      <c r="G20" s="56">
        <v>1203245.6764</v>
      </c>
      <c r="H20" s="57">
        <v>-18.028230664332501</v>
      </c>
      <c r="I20" s="56">
        <v>78508.701400000005</v>
      </c>
      <c r="J20" s="57">
        <v>7.9597453646552898</v>
      </c>
      <c r="K20" s="56">
        <v>88121.262900000002</v>
      </c>
      <c r="L20" s="57">
        <v>7.3236301304360998</v>
      </c>
      <c r="M20" s="57">
        <v>-0.109083337932961</v>
      </c>
      <c r="N20" s="56">
        <v>33671844.615699999</v>
      </c>
      <c r="O20" s="56">
        <v>383076518.69400001</v>
      </c>
      <c r="P20" s="56">
        <v>40141</v>
      </c>
      <c r="Q20" s="56">
        <v>41603</v>
      </c>
      <c r="R20" s="57">
        <v>-3.5141696512270699</v>
      </c>
      <c r="S20" s="56">
        <v>24.571429969358</v>
      </c>
      <c r="T20" s="56">
        <v>28.2546521140302</v>
      </c>
      <c r="U20" s="58">
        <v>-14.989856712716399</v>
      </c>
    </row>
    <row r="21" spans="1:21" ht="12" thickBot="1">
      <c r="A21" s="75"/>
      <c r="B21" s="72" t="s">
        <v>19</v>
      </c>
      <c r="C21" s="73"/>
      <c r="D21" s="56">
        <v>300712.40220000001</v>
      </c>
      <c r="E21" s="59"/>
      <c r="F21" s="59"/>
      <c r="G21" s="56">
        <v>364701.32750000001</v>
      </c>
      <c r="H21" s="57">
        <v>-17.5455696140837</v>
      </c>
      <c r="I21" s="56">
        <v>43890.947899999999</v>
      </c>
      <c r="J21" s="57">
        <v>14.595656041751401</v>
      </c>
      <c r="K21" s="56">
        <v>45227.54</v>
      </c>
      <c r="L21" s="57">
        <v>12.4012545580877</v>
      </c>
      <c r="M21" s="57">
        <v>-2.9552615508161999E-2</v>
      </c>
      <c r="N21" s="56">
        <v>9686257.7904000003</v>
      </c>
      <c r="O21" s="56">
        <v>122587947.095</v>
      </c>
      <c r="P21" s="56">
        <v>25443</v>
      </c>
      <c r="Q21" s="56">
        <v>26299</v>
      </c>
      <c r="R21" s="57">
        <v>-3.2548766112779899</v>
      </c>
      <c r="S21" s="56">
        <v>11.819062303973601</v>
      </c>
      <c r="T21" s="56">
        <v>11.6732806722689</v>
      </c>
      <c r="U21" s="58">
        <v>1.2334449887421901</v>
      </c>
    </row>
    <row r="22" spans="1:21" ht="12" thickBot="1">
      <c r="A22" s="75"/>
      <c r="B22" s="72" t="s">
        <v>20</v>
      </c>
      <c r="C22" s="73"/>
      <c r="D22" s="56">
        <v>1001620.2419</v>
      </c>
      <c r="E22" s="59"/>
      <c r="F22" s="59"/>
      <c r="G22" s="56">
        <v>1497125.8354</v>
      </c>
      <c r="H22" s="57">
        <v>-33.0971239546882</v>
      </c>
      <c r="I22" s="56">
        <v>61192.405200000001</v>
      </c>
      <c r="J22" s="57">
        <v>6.1093419082588101</v>
      </c>
      <c r="K22" s="56">
        <v>163367.68539999999</v>
      </c>
      <c r="L22" s="57">
        <v>10.9120877842811</v>
      </c>
      <c r="M22" s="57">
        <v>-0.62543140003377895</v>
      </c>
      <c r="N22" s="56">
        <v>33977430.120899998</v>
      </c>
      <c r="O22" s="56">
        <v>436912607.6965</v>
      </c>
      <c r="P22" s="56">
        <v>59668</v>
      </c>
      <c r="Q22" s="56">
        <v>60781</v>
      </c>
      <c r="R22" s="57">
        <v>-1.83116434412069</v>
      </c>
      <c r="S22" s="56">
        <v>16.7865563099149</v>
      </c>
      <c r="T22" s="56">
        <v>16.558252962274398</v>
      </c>
      <c r="U22" s="58">
        <v>1.36003682605002</v>
      </c>
    </row>
    <row r="23" spans="1:21" ht="12" thickBot="1">
      <c r="A23" s="75"/>
      <c r="B23" s="72" t="s">
        <v>21</v>
      </c>
      <c r="C23" s="73"/>
      <c r="D23" s="56">
        <v>3139445.4819999998</v>
      </c>
      <c r="E23" s="59"/>
      <c r="F23" s="59"/>
      <c r="G23" s="56">
        <v>3071549.7023</v>
      </c>
      <c r="H23" s="57">
        <v>2.2104730927570402</v>
      </c>
      <c r="I23" s="56">
        <v>208784.70379999999</v>
      </c>
      <c r="J23" s="57">
        <v>6.6503688309628703</v>
      </c>
      <c r="K23" s="56">
        <v>403541.27409999998</v>
      </c>
      <c r="L23" s="57">
        <v>13.1380349729593</v>
      </c>
      <c r="M23" s="57">
        <v>-0.48261871287975899</v>
      </c>
      <c r="N23" s="56">
        <v>88880491.568499997</v>
      </c>
      <c r="O23" s="56">
        <v>964053343.75039995</v>
      </c>
      <c r="P23" s="56">
        <v>72956</v>
      </c>
      <c r="Q23" s="56">
        <v>72655</v>
      </c>
      <c r="R23" s="57">
        <v>0.41428669740555302</v>
      </c>
      <c r="S23" s="56">
        <v>43.032039612917401</v>
      </c>
      <c r="T23" s="56">
        <v>39.561581558048303</v>
      </c>
      <c r="U23" s="58">
        <v>8.0648235270430906</v>
      </c>
    </row>
    <row r="24" spans="1:21" ht="12" thickBot="1">
      <c r="A24" s="75"/>
      <c r="B24" s="72" t="s">
        <v>22</v>
      </c>
      <c r="C24" s="73"/>
      <c r="D24" s="56">
        <v>246120.18659999999</v>
      </c>
      <c r="E24" s="59"/>
      <c r="F24" s="59"/>
      <c r="G24" s="56">
        <v>294840.37109999999</v>
      </c>
      <c r="H24" s="57">
        <v>-16.524258302291901</v>
      </c>
      <c r="I24" s="56">
        <v>41018.014999999999</v>
      </c>
      <c r="J24" s="57">
        <v>16.6658475140291</v>
      </c>
      <c r="K24" s="56">
        <v>46568.942999999999</v>
      </c>
      <c r="L24" s="57">
        <v>15.7946290822587</v>
      </c>
      <c r="M24" s="57">
        <v>-0.119198067261265</v>
      </c>
      <c r="N24" s="56">
        <v>8262829.0005999999</v>
      </c>
      <c r="O24" s="56">
        <v>93638146.085700005</v>
      </c>
      <c r="P24" s="56">
        <v>23993</v>
      </c>
      <c r="Q24" s="56">
        <v>23999</v>
      </c>
      <c r="R24" s="57">
        <v>-2.5001041710071E-2</v>
      </c>
      <c r="S24" s="56">
        <v>10.2579996915767</v>
      </c>
      <c r="T24" s="56">
        <v>10.4221264219342</v>
      </c>
      <c r="U24" s="58">
        <v>-1.59998767101063</v>
      </c>
    </row>
    <row r="25" spans="1:21" ht="12" thickBot="1">
      <c r="A25" s="75"/>
      <c r="B25" s="72" t="s">
        <v>23</v>
      </c>
      <c r="C25" s="73"/>
      <c r="D25" s="56">
        <v>295613.84350000002</v>
      </c>
      <c r="E25" s="59"/>
      <c r="F25" s="59"/>
      <c r="G25" s="56">
        <v>359955.61949999997</v>
      </c>
      <c r="H25" s="57">
        <v>-17.874919160693899</v>
      </c>
      <c r="I25" s="56">
        <v>24571.3184</v>
      </c>
      <c r="J25" s="57">
        <v>8.3119647270510892</v>
      </c>
      <c r="K25" s="56">
        <v>26687.790300000001</v>
      </c>
      <c r="L25" s="57">
        <v>7.4141890983868901</v>
      </c>
      <c r="M25" s="57">
        <v>-7.9304875982931997E-2</v>
      </c>
      <c r="N25" s="56">
        <v>9604592.3729999997</v>
      </c>
      <c r="O25" s="56">
        <v>109464509.396</v>
      </c>
      <c r="P25" s="56">
        <v>17778</v>
      </c>
      <c r="Q25" s="56">
        <v>17509</v>
      </c>
      <c r="R25" s="57">
        <v>1.53635273288024</v>
      </c>
      <c r="S25" s="56">
        <v>16.628070845989399</v>
      </c>
      <c r="T25" s="56">
        <v>16.235461528356801</v>
      </c>
      <c r="U25" s="58">
        <v>2.3611236761556</v>
      </c>
    </row>
    <row r="26" spans="1:21" ht="12" thickBot="1">
      <c r="A26" s="75"/>
      <c r="B26" s="72" t="s">
        <v>24</v>
      </c>
      <c r="C26" s="73"/>
      <c r="D26" s="56">
        <v>596601.12769999995</v>
      </c>
      <c r="E26" s="59"/>
      <c r="F26" s="59"/>
      <c r="G26" s="56">
        <v>592579.96349999995</v>
      </c>
      <c r="H26" s="57">
        <v>0.67858592049747701</v>
      </c>
      <c r="I26" s="56">
        <v>122497.7086</v>
      </c>
      <c r="J26" s="57">
        <v>20.532597561833299</v>
      </c>
      <c r="K26" s="56">
        <v>121764.8906</v>
      </c>
      <c r="L26" s="57">
        <v>20.548263204987698</v>
      </c>
      <c r="M26" s="57">
        <v>6.0183029475E-3</v>
      </c>
      <c r="N26" s="56">
        <v>16103189.203199999</v>
      </c>
      <c r="O26" s="56">
        <v>208222243.38460001</v>
      </c>
      <c r="P26" s="56">
        <v>44148</v>
      </c>
      <c r="Q26" s="56">
        <v>44948</v>
      </c>
      <c r="R26" s="57">
        <v>-1.77983447539379</v>
      </c>
      <c r="S26" s="56">
        <v>13.5136614954245</v>
      </c>
      <c r="T26" s="56">
        <v>13.5276389850494</v>
      </c>
      <c r="U26" s="58">
        <v>-0.103432290572315</v>
      </c>
    </row>
    <row r="27" spans="1:21" ht="12" thickBot="1">
      <c r="A27" s="75"/>
      <c r="B27" s="72" t="s">
        <v>25</v>
      </c>
      <c r="C27" s="73"/>
      <c r="D27" s="56">
        <v>231346.04259999999</v>
      </c>
      <c r="E27" s="59"/>
      <c r="F27" s="59"/>
      <c r="G27" s="56">
        <v>245699.6519</v>
      </c>
      <c r="H27" s="57">
        <v>-5.8419331036911402</v>
      </c>
      <c r="I27" s="56">
        <v>53843.760900000001</v>
      </c>
      <c r="J27" s="57">
        <v>23.274122303918801</v>
      </c>
      <c r="K27" s="56">
        <v>68470.9231</v>
      </c>
      <c r="L27" s="57">
        <v>27.8677330515176</v>
      </c>
      <c r="M27" s="57">
        <v>-0.21362589458064399</v>
      </c>
      <c r="N27" s="56">
        <v>6265892.8519000001</v>
      </c>
      <c r="O27" s="56">
        <v>76173214.437000006</v>
      </c>
      <c r="P27" s="56">
        <v>27970</v>
      </c>
      <c r="Q27" s="56">
        <v>27883</v>
      </c>
      <c r="R27" s="57">
        <v>0.31201807552989602</v>
      </c>
      <c r="S27" s="56">
        <v>8.2712206864497695</v>
      </c>
      <c r="T27" s="56">
        <v>7.6956029408600202</v>
      </c>
      <c r="U27" s="58">
        <v>6.9592840937341203</v>
      </c>
    </row>
    <row r="28" spans="1:21" ht="12" thickBot="1">
      <c r="A28" s="75"/>
      <c r="B28" s="72" t="s">
        <v>26</v>
      </c>
      <c r="C28" s="73"/>
      <c r="D28" s="56">
        <v>985167.49690000003</v>
      </c>
      <c r="E28" s="59"/>
      <c r="F28" s="59"/>
      <c r="G28" s="56">
        <v>1224053.1296000001</v>
      </c>
      <c r="H28" s="57">
        <v>-19.515952937276801</v>
      </c>
      <c r="I28" s="56">
        <v>69030.993199999997</v>
      </c>
      <c r="J28" s="57">
        <v>7.0070311309719404</v>
      </c>
      <c r="K28" s="56">
        <v>50264.334900000002</v>
      </c>
      <c r="L28" s="57">
        <v>4.1063850648726001</v>
      </c>
      <c r="M28" s="57">
        <v>0.37335932798744698</v>
      </c>
      <c r="N28" s="56">
        <v>29575626.644699998</v>
      </c>
      <c r="O28" s="56">
        <v>319345289.52530003</v>
      </c>
      <c r="P28" s="56">
        <v>43757</v>
      </c>
      <c r="Q28" s="56">
        <v>42828</v>
      </c>
      <c r="R28" s="57">
        <v>2.1691416830111199</v>
      </c>
      <c r="S28" s="56">
        <v>22.5145118929543</v>
      </c>
      <c r="T28" s="56">
        <v>24.3258164051555</v>
      </c>
      <c r="U28" s="58">
        <v>-8.0450534340389996</v>
      </c>
    </row>
    <row r="29" spans="1:21" ht="12" thickBot="1">
      <c r="A29" s="75"/>
      <c r="B29" s="72" t="s">
        <v>27</v>
      </c>
      <c r="C29" s="73"/>
      <c r="D29" s="56">
        <v>719510.34920000006</v>
      </c>
      <c r="E29" s="59"/>
      <c r="F29" s="59"/>
      <c r="G29" s="56">
        <v>788087.44900000002</v>
      </c>
      <c r="H29" s="57">
        <v>-8.7017119593792795</v>
      </c>
      <c r="I29" s="56">
        <v>98919.077000000005</v>
      </c>
      <c r="J29" s="57">
        <v>13.7481103795081</v>
      </c>
      <c r="K29" s="56">
        <v>86037.254400000005</v>
      </c>
      <c r="L29" s="57">
        <v>10.9172217511105</v>
      </c>
      <c r="M29" s="57">
        <v>0.149723775936764</v>
      </c>
      <c r="N29" s="56">
        <v>18735318.418000001</v>
      </c>
      <c r="O29" s="56">
        <v>227358792.06310001</v>
      </c>
      <c r="P29" s="56">
        <v>104601</v>
      </c>
      <c r="Q29" s="56">
        <v>105614</v>
      </c>
      <c r="R29" s="57">
        <v>-0.95915314257579698</v>
      </c>
      <c r="S29" s="56">
        <v>6.8786182655997603</v>
      </c>
      <c r="T29" s="56">
        <v>7.1053626488912496</v>
      </c>
      <c r="U29" s="58">
        <v>-3.2963652660513101</v>
      </c>
    </row>
    <row r="30" spans="1:21" ht="12" thickBot="1">
      <c r="A30" s="75"/>
      <c r="B30" s="72" t="s">
        <v>28</v>
      </c>
      <c r="C30" s="73"/>
      <c r="D30" s="56">
        <v>857656.99210000003</v>
      </c>
      <c r="E30" s="59"/>
      <c r="F30" s="59"/>
      <c r="G30" s="56">
        <v>1176887.9246</v>
      </c>
      <c r="H30" s="57">
        <v>-27.125007048440899</v>
      </c>
      <c r="I30" s="56">
        <v>108425.8438</v>
      </c>
      <c r="J30" s="57">
        <v>12.6420987409566</v>
      </c>
      <c r="K30" s="56">
        <v>140635.45300000001</v>
      </c>
      <c r="L30" s="57">
        <v>11.9497744908717</v>
      </c>
      <c r="M30" s="57">
        <v>-0.22902908557488699</v>
      </c>
      <c r="N30" s="56">
        <v>31788892.0583</v>
      </c>
      <c r="O30" s="56">
        <v>369925265.00470001</v>
      </c>
      <c r="P30" s="56">
        <v>66137</v>
      </c>
      <c r="Q30" s="56">
        <v>72000</v>
      </c>
      <c r="R30" s="57">
        <v>-8.1430555555555593</v>
      </c>
      <c r="S30" s="56">
        <v>12.9678847256453</v>
      </c>
      <c r="T30" s="56">
        <v>13.001092787499999</v>
      </c>
      <c r="U30" s="58">
        <v>-0.25607924929404102</v>
      </c>
    </row>
    <row r="31" spans="1:21" ht="12" thickBot="1">
      <c r="A31" s="75"/>
      <c r="B31" s="72" t="s">
        <v>29</v>
      </c>
      <c r="C31" s="73"/>
      <c r="D31" s="56">
        <v>802598.51890000002</v>
      </c>
      <c r="E31" s="59"/>
      <c r="F31" s="59"/>
      <c r="G31" s="56">
        <v>1603649.1802000001</v>
      </c>
      <c r="H31" s="57">
        <v>-49.9517395194937</v>
      </c>
      <c r="I31" s="56">
        <v>40333.893300000003</v>
      </c>
      <c r="J31" s="57">
        <v>5.0254133729625599</v>
      </c>
      <c r="K31" s="56">
        <v>-34273.134299999998</v>
      </c>
      <c r="L31" s="57">
        <v>-2.1371965092593102</v>
      </c>
      <c r="M31" s="57">
        <v>-2.17683702187693</v>
      </c>
      <c r="N31" s="56">
        <v>34866565.853699997</v>
      </c>
      <c r="O31" s="56">
        <v>381636119.17229998</v>
      </c>
      <c r="P31" s="56">
        <v>30668</v>
      </c>
      <c r="Q31" s="56">
        <v>31496</v>
      </c>
      <c r="R31" s="57">
        <v>-2.6289052578105201</v>
      </c>
      <c r="S31" s="56">
        <v>26.170552983565901</v>
      </c>
      <c r="T31" s="56">
        <v>26.199410975997001</v>
      </c>
      <c r="U31" s="58">
        <v>-0.110268944065261</v>
      </c>
    </row>
    <row r="32" spans="1:21" ht="12" thickBot="1">
      <c r="A32" s="75"/>
      <c r="B32" s="72" t="s">
        <v>30</v>
      </c>
      <c r="C32" s="73"/>
      <c r="D32" s="56">
        <v>116209.05590000001</v>
      </c>
      <c r="E32" s="59"/>
      <c r="F32" s="59"/>
      <c r="G32" s="56">
        <v>114391.60520000001</v>
      </c>
      <c r="H32" s="57">
        <v>1.5887972695394901</v>
      </c>
      <c r="I32" s="56">
        <v>24808.4928</v>
      </c>
      <c r="J32" s="57">
        <v>21.348157945064202</v>
      </c>
      <c r="K32" s="56">
        <v>27258.5841</v>
      </c>
      <c r="L32" s="57">
        <v>23.829182265902901</v>
      </c>
      <c r="M32" s="57">
        <v>-8.9883292947707E-2</v>
      </c>
      <c r="N32" s="56">
        <v>3382165.9160000002</v>
      </c>
      <c r="O32" s="56">
        <v>37528857.510499999</v>
      </c>
      <c r="P32" s="56">
        <v>21726</v>
      </c>
      <c r="Q32" s="56">
        <v>22553</v>
      </c>
      <c r="R32" s="57">
        <v>-3.6669179266616401</v>
      </c>
      <c r="S32" s="56">
        <v>5.3488472751541902</v>
      </c>
      <c r="T32" s="56">
        <v>5.36496057287279</v>
      </c>
      <c r="U32" s="58">
        <v>-0.30124804260992399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6">
        <v>3.5043000000000002</v>
      </c>
      <c r="H33" s="59"/>
      <c r="I33" s="59"/>
      <c r="J33" s="59"/>
      <c r="K33" s="56">
        <v>1.8428</v>
      </c>
      <c r="L33" s="57">
        <v>52.586821904517301</v>
      </c>
      <c r="M33" s="59"/>
      <c r="N33" s="56">
        <v>11.150499999999999</v>
      </c>
      <c r="O33" s="56">
        <v>524.36760000000004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204217.92970000001</v>
      </c>
      <c r="E35" s="59"/>
      <c r="F35" s="59"/>
      <c r="G35" s="56">
        <v>242695.33970000001</v>
      </c>
      <c r="H35" s="57">
        <v>-15.8542022469664</v>
      </c>
      <c r="I35" s="56">
        <v>24926.251</v>
      </c>
      <c r="J35" s="57">
        <v>12.2057113381852</v>
      </c>
      <c r="K35" s="56">
        <v>2792.8136</v>
      </c>
      <c r="L35" s="57">
        <v>1.1507487549832001</v>
      </c>
      <c r="M35" s="57">
        <v>7.9251395080574003</v>
      </c>
      <c r="N35" s="56">
        <v>6193255.8512000004</v>
      </c>
      <c r="O35" s="56">
        <v>62454150.302100003</v>
      </c>
      <c r="P35" s="56">
        <v>13529</v>
      </c>
      <c r="Q35" s="56">
        <v>13800</v>
      </c>
      <c r="R35" s="57">
        <v>-1.9637681159420299</v>
      </c>
      <c r="S35" s="56">
        <v>15.094828124769</v>
      </c>
      <c r="T35" s="56">
        <v>15.1234606449275</v>
      </c>
      <c r="U35" s="58">
        <v>-0.18968430724652999</v>
      </c>
    </row>
    <row r="36" spans="1:21" ht="12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2" t="s">
        <v>64</v>
      </c>
      <c r="C37" s="73"/>
      <c r="D37" s="56">
        <v>90283.21</v>
      </c>
      <c r="E37" s="59"/>
      <c r="F37" s="59"/>
      <c r="G37" s="56">
        <v>209717.12</v>
      </c>
      <c r="H37" s="57">
        <v>-56.950004844621198</v>
      </c>
      <c r="I37" s="56">
        <v>2048.16</v>
      </c>
      <c r="J37" s="57">
        <v>2.2685945703525601</v>
      </c>
      <c r="K37" s="56">
        <v>-2900.13</v>
      </c>
      <c r="L37" s="57">
        <v>-1.3828770870017699</v>
      </c>
      <c r="M37" s="57">
        <v>-1.7062304103609101</v>
      </c>
      <c r="N37" s="56">
        <v>7195497.75</v>
      </c>
      <c r="O37" s="56">
        <v>61421339.649999999</v>
      </c>
      <c r="P37" s="56">
        <v>58</v>
      </c>
      <c r="Q37" s="56">
        <v>78</v>
      </c>
      <c r="R37" s="57">
        <v>-25.6410256410256</v>
      </c>
      <c r="S37" s="56">
        <v>1556.6070689655201</v>
      </c>
      <c r="T37" s="56">
        <v>1736.87551282051</v>
      </c>
      <c r="U37" s="58">
        <v>-11.5808573306042</v>
      </c>
    </row>
    <row r="38" spans="1:21" ht="12" thickBot="1">
      <c r="A38" s="75"/>
      <c r="B38" s="72" t="s">
        <v>35</v>
      </c>
      <c r="C38" s="73"/>
      <c r="D38" s="56">
        <v>131741.22</v>
      </c>
      <c r="E38" s="59"/>
      <c r="F38" s="59"/>
      <c r="G38" s="56">
        <v>251885.53</v>
      </c>
      <c r="H38" s="57">
        <v>-47.697980110250903</v>
      </c>
      <c r="I38" s="56">
        <v>-49906.96</v>
      </c>
      <c r="J38" s="57">
        <v>-37.882570087023602</v>
      </c>
      <c r="K38" s="56">
        <v>-25962.48</v>
      </c>
      <c r="L38" s="57">
        <v>-10.307253457552701</v>
      </c>
      <c r="M38" s="57">
        <v>0.92227244854882895</v>
      </c>
      <c r="N38" s="56">
        <v>13379369.77</v>
      </c>
      <c r="O38" s="56">
        <v>121613288.59</v>
      </c>
      <c r="P38" s="56">
        <v>67</v>
      </c>
      <c r="Q38" s="56">
        <v>68</v>
      </c>
      <c r="R38" s="57">
        <v>-1.47058823529411</v>
      </c>
      <c r="S38" s="56">
        <v>1966.28686567164</v>
      </c>
      <c r="T38" s="56">
        <v>2034.4823529411799</v>
      </c>
      <c r="U38" s="58">
        <v>-3.4682369322667599</v>
      </c>
    </row>
    <row r="39" spans="1:21" ht="12" thickBot="1">
      <c r="A39" s="75"/>
      <c r="B39" s="72" t="s">
        <v>36</v>
      </c>
      <c r="C39" s="73"/>
      <c r="D39" s="56">
        <v>96092.38</v>
      </c>
      <c r="E39" s="59"/>
      <c r="F39" s="59"/>
      <c r="G39" s="56">
        <v>147726.5</v>
      </c>
      <c r="H39" s="57">
        <v>-34.952510213130303</v>
      </c>
      <c r="I39" s="56">
        <v>7289.87</v>
      </c>
      <c r="J39" s="57">
        <v>7.5863143362668302</v>
      </c>
      <c r="K39" s="56">
        <v>381.18</v>
      </c>
      <c r="L39" s="57">
        <v>0.25803088816156899</v>
      </c>
      <c r="M39" s="57">
        <v>18.1244818720814</v>
      </c>
      <c r="N39" s="56">
        <v>8951496.0700000003</v>
      </c>
      <c r="O39" s="56">
        <v>107251426</v>
      </c>
      <c r="P39" s="56">
        <v>36</v>
      </c>
      <c r="Q39" s="56">
        <v>6</v>
      </c>
      <c r="R39" s="57">
        <v>500</v>
      </c>
      <c r="S39" s="56">
        <v>2669.23277777778</v>
      </c>
      <c r="T39" s="56">
        <v>3930.4850000000001</v>
      </c>
      <c r="U39" s="58">
        <v>-47.251488619597097</v>
      </c>
    </row>
    <row r="40" spans="1:21" ht="12" thickBot="1">
      <c r="A40" s="75"/>
      <c r="B40" s="72" t="s">
        <v>37</v>
      </c>
      <c r="C40" s="73"/>
      <c r="D40" s="56">
        <v>73708.63</v>
      </c>
      <c r="E40" s="59"/>
      <c r="F40" s="59"/>
      <c r="G40" s="56">
        <v>165790.66</v>
      </c>
      <c r="H40" s="57">
        <v>-55.541144477016999</v>
      </c>
      <c r="I40" s="56">
        <v>-6689.76</v>
      </c>
      <c r="J40" s="57">
        <v>-9.0759521646244092</v>
      </c>
      <c r="K40" s="56">
        <v>-21867.61</v>
      </c>
      <c r="L40" s="57">
        <v>-13.1898926031177</v>
      </c>
      <c r="M40" s="57">
        <v>-0.69407905116288404</v>
      </c>
      <c r="N40" s="56">
        <v>9884197.3100000005</v>
      </c>
      <c r="O40" s="56">
        <v>88664106.409999996</v>
      </c>
      <c r="P40" s="56">
        <v>44</v>
      </c>
      <c r="Q40" s="56">
        <v>46</v>
      </c>
      <c r="R40" s="57">
        <v>-4.3478260869565197</v>
      </c>
      <c r="S40" s="56">
        <v>1675.1961363636401</v>
      </c>
      <c r="T40" s="56">
        <v>1590.4684782608699</v>
      </c>
      <c r="U40" s="58">
        <v>5.05777540095609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-5.07</v>
      </c>
      <c r="O41" s="56">
        <v>1372.81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2" t="s">
        <v>32</v>
      </c>
      <c r="C42" s="73"/>
      <c r="D42" s="56">
        <v>9431.6237000000001</v>
      </c>
      <c r="E42" s="59"/>
      <c r="F42" s="59"/>
      <c r="G42" s="56">
        <v>223429.91459999999</v>
      </c>
      <c r="H42" s="57">
        <v>-95.778710421616907</v>
      </c>
      <c r="I42" s="56">
        <v>667.08929999999998</v>
      </c>
      <c r="J42" s="57">
        <v>7.0728998655873001</v>
      </c>
      <c r="K42" s="56">
        <v>15387.531499999999</v>
      </c>
      <c r="L42" s="57">
        <v>6.88696118760455</v>
      </c>
      <c r="M42" s="57">
        <v>-0.95664741287450805</v>
      </c>
      <c r="N42" s="56">
        <v>1105946.5787</v>
      </c>
      <c r="O42" s="56">
        <v>20320392.631099999</v>
      </c>
      <c r="P42" s="56">
        <v>36</v>
      </c>
      <c r="Q42" s="56">
        <v>56</v>
      </c>
      <c r="R42" s="57">
        <v>-35.714285714285701</v>
      </c>
      <c r="S42" s="56">
        <v>261.98954722222197</v>
      </c>
      <c r="T42" s="56">
        <v>372.66482857142898</v>
      </c>
      <c r="U42" s="58">
        <v>-42.244159174537799</v>
      </c>
    </row>
    <row r="43" spans="1:21" ht="12" thickBot="1">
      <c r="A43" s="75"/>
      <c r="B43" s="72" t="s">
        <v>33</v>
      </c>
      <c r="C43" s="73"/>
      <c r="D43" s="56">
        <v>277850.79820000002</v>
      </c>
      <c r="E43" s="59"/>
      <c r="F43" s="59"/>
      <c r="G43" s="56">
        <v>336003.60340000002</v>
      </c>
      <c r="H43" s="57">
        <v>-17.307196890615302</v>
      </c>
      <c r="I43" s="56">
        <v>16980.520499999999</v>
      </c>
      <c r="J43" s="57">
        <v>6.1113808598013204</v>
      </c>
      <c r="K43" s="56">
        <v>21386.653600000001</v>
      </c>
      <c r="L43" s="57">
        <v>6.3650072152767896</v>
      </c>
      <c r="M43" s="57">
        <v>-0.206022558854182</v>
      </c>
      <c r="N43" s="56">
        <v>10209095.3177</v>
      </c>
      <c r="O43" s="56">
        <v>138434915.10730001</v>
      </c>
      <c r="P43" s="56">
        <v>1483</v>
      </c>
      <c r="Q43" s="56">
        <v>1438</v>
      </c>
      <c r="R43" s="57">
        <v>3.1293463143254399</v>
      </c>
      <c r="S43" s="56">
        <v>187.357247606204</v>
      </c>
      <c r="T43" s="56">
        <v>189.358338038943</v>
      </c>
      <c r="U43" s="58">
        <v>-1.0680613951723601</v>
      </c>
    </row>
    <row r="44" spans="1:21" ht="12" thickBot="1">
      <c r="A44" s="75"/>
      <c r="B44" s="72" t="s">
        <v>38</v>
      </c>
      <c r="C44" s="73"/>
      <c r="D44" s="56">
        <v>106917.85</v>
      </c>
      <c r="E44" s="59"/>
      <c r="F44" s="59"/>
      <c r="G44" s="56">
        <v>131194.03</v>
      </c>
      <c r="H44" s="57">
        <v>-18.504027965296899</v>
      </c>
      <c r="I44" s="56">
        <v>-14227.87</v>
      </c>
      <c r="J44" s="57">
        <v>-13.3072915327048</v>
      </c>
      <c r="K44" s="56">
        <v>-11144.42</v>
      </c>
      <c r="L44" s="57">
        <v>-8.4946090915874795</v>
      </c>
      <c r="M44" s="57">
        <v>0.27668106550183902</v>
      </c>
      <c r="N44" s="56">
        <v>8728930.9800000004</v>
      </c>
      <c r="O44" s="56">
        <v>61125937.219999999</v>
      </c>
      <c r="P44" s="56">
        <v>72</v>
      </c>
      <c r="Q44" s="56">
        <v>90</v>
      </c>
      <c r="R44" s="57">
        <v>-20</v>
      </c>
      <c r="S44" s="56">
        <v>1484.97013888889</v>
      </c>
      <c r="T44" s="56">
        <v>1099.94344444444</v>
      </c>
      <c r="U44" s="58">
        <v>25.928244909526299</v>
      </c>
    </row>
    <row r="45" spans="1:21" ht="12" thickBot="1">
      <c r="A45" s="75"/>
      <c r="B45" s="72" t="s">
        <v>39</v>
      </c>
      <c r="C45" s="73"/>
      <c r="D45" s="56">
        <v>40679.53</v>
      </c>
      <c r="E45" s="59"/>
      <c r="F45" s="59"/>
      <c r="G45" s="56">
        <v>63863.23</v>
      </c>
      <c r="H45" s="57">
        <v>-36.302109993496998</v>
      </c>
      <c r="I45" s="56">
        <v>5646.92</v>
      </c>
      <c r="J45" s="57">
        <v>13.881477981677801</v>
      </c>
      <c r="K45" s="56">
        <v>8767.15</v>
      </c>
      <c r="L45" s="57">
        <v>13.728009059360099</v>
      </c>
      <c r="M45" s="57">
        <v>-0.35590014999173097</v>
      </c>
      <c r="N45" s="56">
        <v>3782547.34</v>
      </c>
      <c r="O45" s="56">
        <v>27040097.27</v>
      </c>
      <c r="P45" s="56">
        <v>41</v>
      </c>
      <c r="Q45" s="56">
        <v>70</v>
      </c>
      <c r="R45" s="57">
        <v>-41.428571428571402</v>
      </c>
      <c r="S45" s="56">
        <v>992.18365853658497</v>
      </c>
      <c r="T45" s="56">
        <v>1057.1310000000001</v>
      </c>
      <c r="U45" s="58">
        <v>-6.5458991291197499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3465.9101999999998</v>
      </c>
      <c r="E47" s="62"/>
      <c r="F47" s="62"/>
      <c r="G47" s="61">
        <v>15493.4728</v>
      </c>
      <c r="H47" s="63">
        <v>-77.629868753504994</v>
      </c>
      <c r="I47" s="61">
        <v>488.75599999999997</v>
      </c>
      <c r="J47" s="63">
        <v>14.1018079464379</v>
      </c>
      <c r="K47" s="61">
        <v>919.45259999999996</v>
      </c>
      <c r="L47" s="63">
        <v>5.9344513129425698</v>
      </c>
      <c r="M47" s="63">
        <v>-0.46842719244037201</v>
      </c>
      <c r="N47" s="61">
        <v>335520.43839999998</v>
      </c>
      <c r="O47" s="61">
        <v>7300976.6511000004</v>
      </c>
      <c r="P47" s="61">
        <v>12</v>
      </c>
      <c r="Q47" s="61">
        <v>21</v>
      </c>
      <c r="R47" s="63">
        <v>-42.857142857142897</v>
      </c>
      <c r="S47" s="61">
        <v>288.82585</v>
      </c>
      <c r="T47" s="61">
        <v>235.56896190476201</v>
      </c>
      <c r="U47" s="64">
        <v>18.43910027279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65873.771999999997</v>
      </c>
      <c r="D2" s="37">
        <v>570092.44982906</v>
      </c>
      <c r="E2" s="37">
        <v>423994.44302906003</v>
      </c>
      <c r="F2" s="37">
        <v>146096.075176068</v>
      </c>
      <c r="G2" s="37">
        <v>423994.44302906003</v>
      </c>
      <c r="H2" s="37">
        <v>0.25626820743491202</v>
      </c>
    </row>
    <row r="3" spans="1:8">
      <c r="A3" s="37">
        <v>2</v>
      </c>
      <c r="B3" s="37">
        <v>13</v>
      </c>
      <c r="C3" s="37">
        <v>7048</v>
      </c>
      <c r="D3" s="37">
        <v>65885.442728205104</v>
      </c>
      <c r="E3" s="37">
        <v>50487.5306589744</v>
      </c>
      <c r="F3" s="37">
        <v>15397.912069230801</v>
      </c>
      <c r="G3" s="37">
        <v>50487.5306589744</v>
      </c>
      <c r="H3" s="37">
        <v>0.23370734765722401</v>
      </c>
    </row>
    <row r="4" spans="1:8">
      <c r="A4" s="37">
        <v>3</v>
      </c>
      <c r="B4" s="37">
        <v>14</v>
      </c>
      <c r="C4" s="37">
        <v>93546</v>
      </c>
      <c r="D4" s="37">
        <v>82371.309791740394</v>
      </c>
      <c r="E4" s="37">
        <v>56204.371324917898</v>
      </c>
      <c r="F4" s="37">
        <v>26166.8871847712</v>
      </c>
      <c r="G4" s="37">
        <v>56204.371324917898</v>
      </c>
      <c r="H4" s="37">
        <v>0.31767011525862798</v>
      </c>
    </row>
    <row r="5" spans="1:8">
      <c r="A5" s="37">
        <v>4</v>
      </c>
      <c r="B5" s="37">
        <v>15</v>
      </c>
      <c r="C5" s="37">
        <v>2686</v>
      </c>
      <c r="D5" s="37">
        <v>46022.058094591899</v>
      </c>
      <c r="E5" s="37">
        <v>35357.6237965283</v>
      </c>
      <c r="F5" s="37">
        <v>10664.434298063699</v>
      </c>
      <c r="G5" s="37">
        <v>35357.6237965283</v>
      </c>
      <c r="H5" s="37">
        <v>0.23172441084977999</v>
      </c>
    </row>
    <row r="6" spans="1:8">
      <c r="A6" s="37">
        <v>5</v>
      </c>
      <c r="B6" s="37">
        <v>16</v>
      </c>
      <c r="C6" s="37">
        <v>4538</v>
      </c>
      <c r="D6" s="37">
        <v>246033.72199572599</v>
      </c>
      <c r="E6" s="37">
        <v>214716.81792991501</v>
      </c>
      <c r="F6" s="37">
        <v>31316.904065811999</v>
      </c>
      <c r="G6" s="37">
        <v>214716.81792991501</v>
      </c>
      <c r="H6" s="37">
        <v>0.12728703940168001</v>
      </c>
    </row>
    <row r="7" spans="1:8">
      <c r="A7" s="37">
        <v>6</v>
      </c>
      <c r="B7" s="37">
        <v>17</v>
      </c>
      <c r="C7" s="37">
        <v>15930</v>
      </c>
      <c r="D7" s="37">
        <v>274920.67740769201</v>
      </c>
      <c r="E7" s="37">
        <v>190933.983636752</v>
      </c>
      <c r="F7" s="37">
        <v>83971.326249572594</v>
      </c>
      <c r="G7" s="37">
        <v>190933.983636752</v>
      </c>
      <c r="H7" s="37">
        <v>0.30545545404086699</v>
      </c>
    </row>
    <row r="8" spans="1:8">
      <c r="A8" s="37">
        <v>7</v>
      </c>
      <c r="B8" s="37">
        <v>18</v>
      </c>
      <c r="C8" s="37">
        <v>83877</v>
      </c>
      <c r="D8" s="37">
        <v>131965.99288547001</v>
      </c>
      <c r="E8" s="37">
        <v>106032.60150256399</v>
      </c>
      <c r="F8" s="37">
        <v>25931.681981196602</v>
      </c>
      <c r="G8" s="37">
        <v>106032.60150256399</v>
      </c>
      <c r="H8" s="37">
        <v>0.19650530656189</v>
      </c>
    </row>
    <row r="9" spans="1:8">
      <c r="A9" s="37">
        <v>8</v>
      </c>
      <c r="B9" s="37">
        <v>19</v>
      </c>
      <c r="C9" s="37">
        <v>14308</v>
      </c>
      <c r="D9" s="37">
        <v>104475.383613675</v>
      </c>
      <c r="E9" s="37">
        <v>78800.107593162393</v>
      </c>
      <c r="F9" s="37">
        <v>25675.2760205128</v>
      </c>
      <c r="G9" s="37">
        <v>78800.107593162393</v>
      </c>
      <c r="H9" s="37">
        <v>0.245754311996152</v>
      </c>
    </row>
    <row r="10" spans="1:8">
      <c r="A10" s="37">
        <v>9</v>
      </c>
      <c r="B10" s="37">
        <v>21</v>
      </c>
      <c r="C10" s="37">
        <v>148008</v>
      </c>
      <c r="D10" s="37">
        <v>671580.63452040695</v>
      </c>
      <c r="E10" s="37">
        <v>677147.67366666696</v>
      </c>
      <c r="F10" s="37">
        <v>-5598.2634863247904</v>
      </c>
      <c r="G10" s="37">
        <v>677147.67366666696</v>
      </c>
      <c r="H10" s="37">
        <v>-8.3363389222862894E-3</v>
      </c>
    </row>
    <row r="11" spans="1:8">
      <c r="A11" s="37">
        <v>10</v>
      </c>
      <c r="B11" s="37">
        <v>22</v>
      </c>
      <c r="C11" s="37">
        <v>51246</v>
      </c>
      <c r="D11" s="37">
        <v>818468.94009572605</v>
      </c>
      <c r="E11" s="37">
        <v>755133.51697948703</v>
      </c>
      <c r="F11" s="37">
        <v>61369.833372649598</v>
      </c>
      <c r="G11" s="37">
        <v>755133.51697948703</v>
      </c>
      <c r="H11" s="37">
        <v>7.5161765528803201E-2</v>
      </c>
    </row>
    <row r="12" spans="1:8">
      <c r="A12" s="37">
        <v>11</v>
      </c>
      <c r="B12" s="37">
        <v>23</v>
      </c>
      <c r="C12" s="37">
        <v>124063.048</v>
      </c>
      <c r="D12" s="37">
        <v>1253610.3820017099</v>
      </c>
      <c r="E12" s="37">
        <v>1069488.8263598301</v>
      </c>
      <c r="F12" s="37">
        <v>183421.33273589701</v>
      </c>
      <c r="G12" s="37">
        <v>1069488.8263598301</v>
      </c>
      <c r="H12" s="37">
        <v>0.146396237115899</v>
      </c>
    </row>
    <row r="13" spans="1:8">
      <c r="A13" s="37">
        <v>12</v>
      </c>
      <c r="B13" s="37">
        <v>24</v>
      </c>
      <c r="C13" s="37">
        <v>19718</v>
      </c>
      <c r="D13" s="37">
        <v>481852.79309230798</v>
      </c>
      <c r="E13" s="37">
        <v>435529.840188034</v>
      </c>
      <c r="F13" s="37">
        <v>46322.799058119701</v>
      </c>
      <c r="G13" s="37">
        <v>435529.840188034</v>
      </c>
      <c r="H13" s="37">
        <v>9.6134783303439997E-2</v>
      </c>
    </row>
    <row r="14" spans="1:8">
      <c r="A14" s="37">
        <v>13</v>
      </c>
      <c r="B14" s="37">
        <v>25</v>
      </c>
      <c r="C14" s="37">
        <v>83715</v>
      </c>
      <c r="D14" s="37">
        <v>986321.86800000002</v>
      </c>
      <c r="E14" s="37">
        <v>907813.06900000002</v>
      </c>
      <c r="F14" s="37">
        <v>78508.798999999999</v>
      </c>
      <c r="G14" s="37">
        <v>907813.06900000002</v>
      </c>
      <c r="H14" s="37">
        <v>7.9597544723605404E-2</v>
      </c>
    </row>
    <row r="15" spans="1:8">
      <c r="A15" s="37">
        <v>14</v>
      </c>
      <c r="B15" s="37">
        <v>26</v>
      </c>
      <c r="C15" s="37">
        <v>48456</v>
      </c>
      <c r="D15" s="37">
        <v>300712.12406223401</v>
      </c>
      <c r="E15" s="37">
        <v>256821.45390587699</v>
      </c>
      <c r="F15" s="37">
        <v>43889.911968625704</v>
      </c>
      <c r="G15" s="37">
        <v>256821.45390587699</v>
      </c>
      <c r="H15" s="37">
        <v>0.14595361848391999</v>
      </c>
    </row>
    <row r="16" spans="1:8">
      <c r="A16" s="37">
        <v>15</v>
      </c>
      <c r="B16" s="37">
        <v>27</v>
      </c>
      <c r="C16" s="37">
        <v>122318.042</v>
      </c>
      <c r="D16" s="37">
        <v>1001621.54567125</v>
      </c>
      <c r="E16" s="37">
        <v>940427.83466267295</v>
      </c>
      <c r="F16" s="37">
        <v>61144.668273534502</v>
      </c>
      <c r="G16" s="37">
        <v>940427.83466267295</v>
      </c>
      <c r="H16" s="37">
        <v>6.1048669062182703E-2</v>
      </c>
    </row>
    <row r="17" spans="1:9">
      <c r="A17" s="37">
        <v>16</v>
      </c>
      <c r="B17" s="37">
        <v>29</v>
      </c>
      <c r="C17" s="37">
        <v>247263</v>
      </c>
      <c r="D17" s="37">
        <v>3139447.1869863202</v>
      </c>
      <c r="E17" s="37">
        <v>2930660.7998717902</v>
      </c>
      <c r="F17" s="37">
        <v>31580.1477982906</v>
      </c>
      <c r="G17" s="37">
        <v>2930660.7998717902</v>
      </c>
      <c r="H17" s="37">
        <v>1.0660897731202299E-2</v>
      </c>
    </row>
    <row r="18" spans="1:9">
      <c r="A18" s="37">
        <v>17</v>
      </c>
      <c r="B18" s="37">
        <v>31</v>
      </c>
      <c r="C18" s="37">
        <v>23232.677</v>
      </c>
      <c r="D18" s="37">
        <v>246120.25081987699</v>
      </c>
      <c r="E18" s="37">
        <v>205102.18081016999</v>
      </c>
      <c r="F18" s="37">
        <v>41018.070009707</v>
      </c>
      <c r="G18" s="37">
        <v>205102.18081016999</v>
      </c>
      <c r="H18" s="37">
        <v>0.16665865516172401</v>
      </c>
    </row>
    <row r="19" spans="1:9">
      <c r="A19" s="37">
        <v>18</v>
      </c>
      <c r="B19" s="37">
        <v>32</v>
      </c>
      <c r="C19" s="37">
        <v>18916.001</v>
      </c>
      <c r="D19" s="37">
        <v>295613.86166571401</v>
      </c>
      <c r="E19" s="37">
        <v>271042.49563617498</v>
      </c>
      <c r="F19" s="37">
        <v>24564.836206529399</v>
      </c>
      <c r="G19" s="37">
        <v>271042.49563617498</v>
      </c>
      <c r="H19" s="37">
        <v>8.3099549843373199E-2</v>
      </c>
    </row>
    <row r="20" spans="1:9">
      <c r="A20" s="37">
        <v>19</v>
      </c>
      <c r="B20" s="37">
        <v>33</v>
      </c>
      <c r="C20" s="37">
        <v>35779.451000000001</v>
      </c>
      <c r="D20" s="37">
        <v>596601.06548944104</v>
      </c>
      <c r="E20" s="37">
        <v>474103.39628905902</v>
      </c>
      <c r="F20" s="37">
        <v>122497.66920038201</v>
      </c>
      <c r="G20" s="37">
        <v>474103.39628905902</v>
      </c>
      <c r="H20" s="37">
        <v>0.20532593098855301</v>
      </c>
    </row>
    <row r="21" spans="1:9">
      <c r="A21" s="37">
        <v>20</v>
      </c>
      <c r="B21" s="37">
        <v>34</v>
      </c>
      <c r="C21" s="37">
        <v>34692.540999999997</v>
      </c>
      <c r="D21" s="37">
        <v>231345.88114620699</v>
      </c>
      <c r="E21" s="37">
        <v>177502.276576665</v>
      </c>
      <c r="F21" s="37">
        <v>53843.091749028797</v>
      </c>
      <c r="G21" s="37">
        <v>177502.276576665</v>
      </c>
      <c r="H21" s="37">
        <v>0.23273900894885</v>
      </c>
    </row>
    <row r="22" spans="1:9">
      <c r="A22" s="37">
        <v>21</v>
      </c>
      <c r="B22" s="37">
        <v>35</v>
      </c>
      <c r="C22" s="37">
        <v>36204.214</v>
      </c>
      <c r="D22" s="37">
        <v>985168.07453362795</v>
      </c>
      <c r="E22" s="37">
        <v>916136.51467079599</v>
      </c>
      <c r="F22" s="37">
        <v>69019.181762831897</v>
      </c>
      <c r="G22" s="37">
        <v>916136.51467079599</v>
      </c>
      <c r="H22" s="37">
        <v>7.0059161219580696E-2</v>
      </c>
    </row>
    <row r="23" spans="1:9">
      <c r="A23" s="37">
        <v>22</v>
      </c>
      <c r="B23" s="37">
        <v>36</v>
      </c>
      <c r="C23" s="37">
        <v>150359.399</v>
      </c>
      <c r="D23" s="37">
        <v>719510.34719026496</v>
      </c>
      <c r="E23" s="37">
        <v>620591.28767689399</v>
      </c>
      <c r="F23" s="37">
        <v>98919.0085133713</v>
      </c>
      <c r="G23" s="37">
        <v>620591.28767689399</v>
      </c>
      <c r="H23" s="37">
        <v>0.137481018738908</v>
      </c>
    </row>
    <row r="24" spans="1:9">
      <c r="A24" s="37">
        <v>23</v>
      </c>
      <c r="B24" s="37">
        <v>37</v>
      </c>
      <c r="C24" s="37">
        <v>109519.50599999999</v>
      </c>
      <c r="D24" s="37">
        <v>857657.01726902602</v>
      </c>
      <c r="E24" s="37">
        <v>749231.12781544705</v>
      </c>
      <c r="F24" s="37">
        <v>108425.682108447</v>
      </c>
      <c r="G24" s="37">
        <v>749231.12781544705</v>
      </c>
      <c r="H24" s="37">
        <v>0.126420825735725</v>
      </c>
    </row>
    <row r="25" spans="1:9">
      <c r="A25" s="37">
        <v>24</v>
      </c>
      <c r="B25" s="37">
        <v>38</v>
      </c>
      <c r="C25" s="37">
        <v>163624.87299999999</v>
      </c>
      <c r="D25" s="37">
        <v>802598.42143893801</v>
      </c>
      <c r="E25" s="37">
        <v>762264.631597345</v>
      </c>
      <c r="F25" s="37">
        <v>40333.789841592901</v>
      </c>
      <c r="G25" s="37">
        <v>762264.631597345</v>
      </c>
      <c r="H25" s="37">
        <v>5.0254010927756998E-2</v>
      </c>
    </row>
    <row r="26" spans="1:9">
      <c r="A26" s="37">
        <v>25</v>
      </c>
      <c r="B26" s="37">
        <v>39</v>
      </c>
      <c r="C26" s="37">
        <v>61624.798000000003</v>
      </c>
      <c r="D26" s="37">
        <v>116208.95851614101</v>
      </c>
      <c r="E26" s="37">
        <v>91400.585197733293</v>
      </c>
      <c r="F26" s="37">
        <v>24807.091267125601</v>
      </c>
      <c r="G26" s="37">
        <v>91400.585197733293</v>
      </c>
      <c r="H26" s="37">
        <v>0.213472052981175</v>
      </c>
    </row>
    <row r="27" spans="1:9">
      <c r="A27" s="37">
        <v>26</v>
      </c>
      <c r="B27" s="37">
        <v>42</v>
      </c>
      <c r="C27" s="37">
        <v>11238.481</v>
      </c>
      <c r="D27" s="37">
        <v>204217.92920000001</v>
      </c>
      <c r="E27" s="37">
        <v>179291.66269999999</v>
      </c>
      <c r="F27" s="37">
        <v>24926.266500000002</v>
      </c>
      <c r="G27" s="37">
        <v>179291.66269999999</v>
      </c>
      <c r="H27" s="37">
        <v>0.122057189580003</v>
      </c>
    </row>
    <row r="28" spans="1:9">
      <c r="A28" s="37">
        <v>27</v>
      </c>
      <c r="B28" s="37">
        <v>75</v>
      </c>
      <c r="C28" s="37">
        <v>37</v>
      </c>
      <c r="D28" s="37">
        <v>9431.6239316239298</v>
      </c>
      <c r="E28" s="37">
        <v>8764.5341880341894</v>
      </c>
      <c r="F28" s="37">
        <v>667.08974358974399</v>
      </c>
      <c r="G28" s="37">
        <v>8764.5341880341894</v>
      </c>
      <c r="H28" s="37">
        <v>7.0729043951064802E-2</v>
      </c>
    </row>
    <row r="29" spans="1:9">
      <c r="A29" s="37">
        <v>28</v>
      </c>
      <c r="B29" s="37">
        <v>76</v>
      </c>
      <c r="C29" s="37">
        <v>1539</v>
      </c>
      <c r="D29" s="37">
        <v>277850.79234444402</v>
      </c>
      <c r="E29" s="37">
        <v>260870.275093162</v>
      </c>
      <c r="F29" s="37">
        <v>16980.517251282101</v>
      </c>
      <c r="G29" s="37">
        <v>260870.275093162</v>
      </c>
      <c r="H29" s="37">
        <v>6.1113798193642502E-2</v>
      </c>
    </row>
    <row r="30" spans="1:9">
      <c r="A30" s="37">
        <v>29</v>
      </c>
      <c r="B30" s="37">
        <v>99</v>
      </c>
      <c r="C30" s="37">
        <v>10</v>
      </c>
      <c r="D30" s="37">
        <v>3465.91029422888</v>
      </c>
      <c r="E30" s="37">
        <v>2977.15413357537</v>
      </c>
      <c r="F30" s="37">
        <v>488.75616065350602</v>
      </c>
      <c r="G30" s="37">
        <v>2977.15413357537</v>
      </c>
      <c r="H30" s="37">
        <v>0.141018121982943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77</v>
      </c>
      <c r="D34" s="34">
        <v>90283.21</v>
      </c>
      <c r="E34" s="34">
        <v>88235.05</v>
      </c>
      <c r="F34" s="30"/>
      <c r="G34" s="30"/>
      <c r="H34" s="30"/>
    </row>
    <row r="35" spans="1:8">
      <c r="A35" s="30"/>
      <c r="B35" s="33">
        <v>71</v>
      </c>
      <c r="C35" s="34">
        <v>61</v>
      </c>
      <c r="D35" s="34">
        <v>131741.22</v>
      </c>
      <c r="E35" s="34">
        <v>181648.18</v>
      </c>
      <c r="F35" s="30"/>
      <c r="G35" s="30"/>
      <c r="H35" s="30"/>
    </row>
    <row r="36" spans="1:8">
      <c r="A36" s="30"/>
      <c r="B36" s="33">
        <v>72</v>
      </c>
      <c r="C36" s="34">
        <v>36</v>
      </c>
      <c r="D36" s="34">
        <v>96092.38</v>
      </c>
      <c r="E36" s="34">
        <v>88802.51</v>
      </c>
      <c r="F36" s="30"/>
      <c r="G36" s="30"/>
      <c r="H36" s="30"/>
    </row>
    <row r="37" spans="1:8">
      <c r="A37" s="30"/>
      <c r="B37" s="33">
        <v>73</v>
      </c>
      <c r="C37" s="34">
        <v>40</v>
      </c>
      <c r="D37" s="34">
        <v>73708.63</v>
      </c>
      <c r="E37" s="34">
        <v>80398.39</v>
      </c>
      <c r="F37" s="30"/>
      <c r="G37" s="30"/>
      <c r="H37" s="30"/>
    </row>
    <row r="38" spans="1:8">
      <c r="A38" s="30"/>
      <c r="B38" s="33">
        <v>77</v>
      </c>
      <c r="C38" s="34">
        <v>66</v>
      </c>
      <c r="D38" s="34">
        <v>106917.85</v>
      </c>
      <c r="E38" s="34">
        <v>121145.72</v>
      </c>
      <c r="F38" s="30"/>
      <c r="G38" s="30"/>
      <c r="H38" s="30"/>
    </row>
    <row r="39" spans="1:8">
      <c r="A39" s="30"/>
      <c r="B39" s="33">
        <v>78</v>
      </c>
      <c r="C39" s="34">
        <v>39</v>
      </c>
      <c r="D39" s="34">
        <v>40679.53</v>
      </c>
      <c r="E39" s="34">
        <v>35032.61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2016-10-27T11:33:06Z</dcterms:modified>
</cp:coreProperties>
</file>