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<sst xmlns="http://schemas.openxmlformats.org/spreadsheetml/2006/main" count="121" uniqueCount="80">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</sst>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N13" sqref="N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15830115.333599998</v>
      </c>
      <c r="F3" s="25">
        <f>RA!I7</f>
        <v>1582372.824</v>
      </c>
      <c r="G3" s="16">
        <f>SUM(G4:G42)</f>
        <v>14247742.509599999</v>
      </c>
      <c r="H3" s="27">
        <f>RA!J7</f>
        <v>9.9959652261114904</v>
      </c>
      <c r="I3" s="20">
        <f>SUM(I4:I42)</f>
        <v>15830121.144077098</v>
      </c>
      <c r="J3" s="21">
        <f>SUM(J4:J42)</f>
        <v>14247742.57257564</v>
      </c>
      <c r="K3" s="22">
        <f>E3-I3</f>
        <v>-5.8104771003127098</v>
      </c>
      <c r="L3" s="22">
        <f>G3-J3</f>
        <v>-6.2975641340017319E-2</v>
      </c>
    </row>
    <row r="4" spans="1:13">
      <c r="A4" s="71">
        <f>RA!A8</f>
        <v>42670</v>
      </c>
      <c r="B4" s="12">
        <v>12</v>
      </c>
      <c r="C4" s="66" t="s">
        <v>6</v>
      </c>
      <c r="D4" s="66"/>
      <c r="E4" s="15">
        <f>VLOOKUP(C4,RA!B8:D35,3,0)</f>
        <v>565579.25730000006</v>
      </c>
      <c r="F4" s="25">
        <f>VLOOKUP(C4,RA!B8:I38,8,0)</f>
        <v>148597.2654</v>
      </c>
      <c r="G4" s="16">
        <f t="shared" ref="G4:G42" si="0">E4-F4</f>
        <v>416981.99190000002</v>
      </c>
      <c r="H4" s="27">
        <f>RA!J8</f>
        <v>26.273464502461302</v>
      </c>
      <c r="I4" s="20">
        <f>VLOOKUP(B4,RMS!B:D,3,FALSE)</f>
        <v>565579.97745042702</v>
      </c>
      <c r="J4" s="21">
        <f>VLOOKUP(B4,RMS!B:E,4,FALSE)</f>
        <v>416982.00647264998</v>
      </c>
      <c r="K4" s="22">
        <f t="shared" ref="K4:K42" si="1">E4-I4</f>
        <v>-0.72015042696148157</v>
      </c>
      <c r="L4" s="22">
        <f t="shared" ref="L4:L42" si="2">G4-J4</f>
        <v>-1.4572649961337447E-2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166976.329</v>
      </c>
      <c r="F5" s="25">
        <f>VLOOKUP(C5,RA!B9:I39,8,0)</f>
        <v>15914.565699999999</v>
      </c>
      <c r="G5" s="16">
        <f t="shared" si="0"/>
        <v>151061.76329999999</v>
      </c>
      <c r="H5" s="27">
        <f>RA!J9</f>
        <v>9.5310310121861601</v>
      </c>
      <c r="I5" s="20">
        <f>VLOOKUP(B5,RMS!B:D,3,FALSE)</f>
        <v>166976.370997436</v>
      </c>
      <c r="J5" s="21">
        <f>VLOOKUP(B5,RMS!B:E,4,FALSE)</f>
        <v>151061.76954273501</v>
      </c>
      <c r="K5" s="22">
        <f t="shared" si="1"/>
        <v>-4.1997435997473076E-2</v>
      </c>
      <c r="L5" s="22">
        <f t="shared" si="2"/>
        <v>-6.2427350203506649E-3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84042.614700000006</v>
      </c>
      <c r="F6" s="25">
        <f>VLOOKUP(C6,RA!B10:I40,8,0)</f>
        <v>27251.463899999999</v>
      </c>
      <c r="G6" s="16">
        <f t="shared" si="0"/>
        <v>56791.150800000003</v>
      </c>
      <c r="H6" s="27">
        <f>RA!J10</f>
        <v>32.425768757049397</v>
      </c>
      <c r="I6" s="20">
        <f>VLOOKUP(B6,RMS!B:D,3,FALSE)</f>
        <v>84044.565177218101</v>
      </c>
      <c r="J6" s="21">
        <f>VLOOKUP(B6,RMS!B:E,4,FALSE)</f>
        <v>56791.152415251701</v>
      </c>
      <c r="K6" s="22">
        <f>E6-I6</f>
        <v>-1.9504772180953296</v>
      </c>
      <c r="L6" s="22">
        <f t="shared" si="2"/>
        <v>-1.6152516982401721E-3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50080.622300000003</v>
      </c>
      <c r="F7" s="25">
        <f>VLOOKUP(C7,RA!B11:I41,8,0)</f>
        <v>11966.9053</v>
      </c>
      <c r="G7" s="16">
        <f t="shared" si="0"/>
        <v>38113.717000000004</v>
      </c>
      <c r="H7" s="27">
        <f>RA!J11</f>
        <v>23.895280750135601</v>
      </c>
      <c r="I7" s="20">
        <f>VLOOKUP(B7,RMS!B:D,3,FALSE)</f>
        <v>50080.6498517207</v>
      </c>
      <c r="J7" s="21">
        <f>VLOOKUP(B7,RMS!B:E,4,FALSE)</f>
        <v>38113.717099667199</v>
      </c>
      <c r="K7" s="22">
        <f t="shared" si="1"/>
        <v>-2.7551720697374549E-2</v>
      </c>
      <c r="L7" s="22">
        <f t="shared" si="2"/>
        <v>-9.9667195172514766E-5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220142.4117</v>
      </c>
      <c r="F8" s="25">
        <f>VLOOKUP(C8,RA!B12:I42,8,0)</f>
        <v>30180.564900000001</v>
      </c>
      <c r="G8" s="16">
        <f t="shared" si="0"/>
        <v>189961.8468</v>
      </c>
      <c r="H8" s="27">
        <f>RA!J12</f>
        <v>13.709564034907</v>
      </c>
      <c r="I8" s="20">
        <f>VLOOKUP(B8,RMS!B:D,3,FALSE)</f>
        <v>220142.39869572601</v>
      </c>
      <c r="J8" s="21">
        <f>VLOOKUP(B8,RMS!B:E,4,FALSE)</f>
        <v>189961.846655556</v>
      </c>
      <c r="K8" s="22">
        <f t="shared" si="1"/>
        <v>1.300427399110049E-2</v>
      </c>
      <c r="L8" s="22">
        <f t="shared" si="2"/>
        <v>1.4444399857893586E-4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241462.1017</v>
      </c>
      <c r="F9" s="25">
        <f>VLOOKUP(C9,RA!B13:I43,8,0)</f>
        <v>78072.949099999998</v>
      </c>
      <c r="G9" s="16">
        <f t="shared" si="0"/>
        <v>163389.1526</v>
      </c>
      <c r="H9" s="27">
        <f>RA!J13</f>
        <v>32.333417356318797</v>
      </c>
      <c r="I9" s="20">
        <f>VLOOKUP(B9,RMS!B:D,3,FALSE)</f>
        <v>241462.293095726</v>
      </c>
      <c r="J9" s="21">
        <f>VLOOKUP(B9,RMS!B:E,4,FALSE)</f>
        <v>163389.150539316</v>
      </c>
      <c r="K9" s="22">
        <f t="shared" si="1"/>
        <v>-0.19139572599669918</v>
      </c>
      <c r="L9" s="22">
        <f t="shared" si="2"/>
        <v>2.0606839971151203E-3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118775.4013</v>
      </c>
      <c r="F10" s="25">
        <f>VLOOKUP(C10,RA!B14:I43,8,0)</f>
        <v>19525.707999999999</v>
      </c>
      <c r="G10" s="16">
        <f t="shared" si="0"/>
        <v>99249.693299999999</v>
      </c>
      <c r="H10" s="27">
        <f>RA!J14</f>
        <v>16.439185038560701</v>
      </c>
      <c r="I10" s="20">
        <f>VLOOKUP(B10,RMS!B:D,3,FALSE)</f>
        <v>118775.400309402</v>
      </c>
      <c r="J10" s="21">
        <f>VLOOKUP(B10,RMS!B:E,4,FALSE)</f>
        <v>99249.693406837599</v>
      </c>
      <c r="K10" s="22">
        <f t="shared" si="1"/>
        <v>9.9059799686074257E-4</v>
      </c>
      <c r="L10" s="22">
        <f t="shared" si="2"/>
        <v>-1.0683760046958923E-4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121277.7925</v>
      </c>
      <c r="F11" s="25">
        <f>VLOOKUP(C11,RA!B15:I44,8,0)</f>
        <v>23651.937900000001</v>
      </c>
      <c r="G11" s="16">
        <f t="shared" si="0"/>
        <v>97625.854599999991</v>
      </c>
      <c r="H11" s="27">
        <f>RA!J15</f>
        <v>19.502282662343202</v>
      </c>
      <c r="I11" s="20">
        <f>VLOOKUP(B11,RMS!B:D,3,FALSE)</f>
        <v>121277.973932479</v>
      </c>
      <c r="J11" s="21">
        <f>VLOOKUP(B11,RMS!B:E,4,FALSE)</f>
        <v>97625.853439316197</v>
      </c>
      <c r="K11" s="22">
        <f t="shared" si="1"/>
        <v>-0.18143247900297865</v>
      </c>
      <c r="L11" s="22">
        <f t="shared" si="2"/>
        <v>1.1606837942963466E-3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691481.56850000005</v>
      </c>
      <c r="F12" s="25">
        <f>VLOOKUP(C12,RA!B16:I45,8,0)</f>
        <v>-20430.385200000001</v>
      </c>
      <c r="G12" s="16">
        <f t="shared" si="0"/>
        <v>711911.95370000007</v>
      </c>
      <c r="H12" s="27">
        <f>RA!J16</f>
        <v>-2.9545813121698599</v>
      </c>
      <c r="I12" s="20">
        <f>VLOOKUP(B12,RMS!B:D,3,FALSE)</f>
        <v>691481.26093784894</v>
      </c>
      <c r="J12" s="21">
        <f>VLOOKUP(B12,RMS!B:E,4,FALSE)</f>
        <v>711911.95369999995</v>
      </c>
      <c r="K12" s="22">
        <f t="shared" si="1"/>
        <v>0.30756215110886842</v>
      </c>
      <c r="L12" s="22">
        <f t="shared" si="2"/>
        <v>0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835762.57299999997</v>
      </c>
      <c r="F13" s="25">
        <f>VLOOKUP(C13,RA!B17:I46,8,0)</f>
        <v>83240.276199999993</v>
      </c>
      <c r="G13" s="16">
        <f t="shared" si="0"/>
        <v>752522.29680000001</v>
      </c>
      <c r="H13" s="27">
        <f>RA!J17</f>
        <v>9.9597994561070102</v>
      </c>
      <c r="I13" s="20">
        <f>VLOOKUP(B13,RMS!B:D,3,FALSE)</f>
        <v>835762.55771367496</v>
      </c>
      <c r="J13" s="21">
        <f>VLOOKUP(B13,RMS!B:E,4,FALSE)</f>
        <v>752522.30014871794</v>
      </c>
      <c r="K13" s="22">
        <f t="shared" si="1"/>
        <v>1.5286325011402369E-2</v>
      </c>
      <c r="L13" s="22">
        <f t="shared" si="2"/>
        <v>-3.3487179316580296E-3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1265275.1407999999</v>
      </c>
      <c r="F14" s="25">
        <f>VLOOKUP(C14,RA!B18:I47,8,0)</f>
        <v>171739.5263</v>
      </c>
      <c r="G14" s="16">
        <f t="shared" si="0"/>
        <v>1093535.6144999999</v>
      </c>
      <c r="H14" s="27">
        <f>RA!J18</f>
        <v>13.5732949112881</v>
      </c>
      <c r="I14" s="20">
        <f>VLOOKUP(B14,RMS!B:D,3,FALSE)</f>
        <v>1265275.34825214</v>
      </c>
      <c r="J14" s="21">
        <f>VLOOKUP(B14,RMS!B:E,4,FALSE)</f>
        <v>1093535.5977794901</v>
      </c>
      <c r="K14" s="22">
        <f t="shared" si="1"/>
        <v>-0.20745214005000889</v>
      </c>
      <c r="L14" s="22">
        <f t="shared" si="2"/>
        <v>1.6720509855076671E-2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564075.75049999997</v>
      </c>
      <c r="F15" s="25">
        <f>VLOOKUP(C15,RA!B19:I48,8,0)</f>
        <v>38638.846299999997</v>
      </c>
      <c r="G15" s="16">
        <f t="shared" si="0"/>
        <v>525436.90419999999</v>
      </c>
      <c r="H15" s="27">
        <f>RA!J19</f>
        <v>6.8499392618367896</v>
      </c>
      <c r="I15" s="20">
        <f>VLOOKUP(B15,RMS!B:D,3,FALSE)</f>
        <v>564075.76130170899</v>
      </c>
      <c r="J15" s="21">
        <f>VLOOKUP(B15,RMS!B:E,4,FALSE)</f>
        <v>525436.90370598296</v>
      </c>
      <c r="K15" s="22">
        <f t="shared" si="1"/>
        <v>-1.0801709024235606E-2</v>
      </c>
      <c r="L15" s="22">
        <f t="shared" si="2"/>
        <v>4.9401703290641308E-4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1267849.6580999999</v>
      </c>
      <c r="F16" s="25">
        <f>VLOOKUP(C16,RA!B20:I49,8,0)</f>
        <v>79804.111600000004</v>
      </c>
      <c r="G16" s="16">
        <f t="shared" si="0"/>
        <v>1188045.5464999999</v>
      </c>
      <c r="H16" s="27">
        <f>RA!J20</f>
        <v>6.29444596132908</v>
      </c>
      <c r="I16" s="20">
        <f>VLOOKUP(B16,RMS!B:D,3,FALSE)</f>
        <v>1267849.8785000001</v>
      </c>
      <c r="J16" s="21">
        <f>VLOOKUP(B16,RMS!B:E,4,FALSE)</f>
        <v>1188045.5464999999</v>
      </c>
      <c r="K16" s="22">
        <f t="shared" si="1"/>
        <v>-0.22040000022388995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324381.58120000002</v>
      </c>
      <c r="F17" s="25">
        <f>VLOOKUP(C17,RA!B21:I50,8,0)</f>
        <v>41281.213600000003</v>
      </c>
      <c r="G17" s="16">
        <f t="shared" si="0"/>
        <v>283100.3676</v>
      </c>
      <c r="H17" s="27">
        <f>RA!J21</f>
        <v>12.7261274969086</v>
      </c>
      <c r="I17" s="20">
        <f>VLOOKUP(B17,RMS!B:D,3,FALSE)</f>
        <v>324381.35593133699</v>
      </c>
      <c r="J17" s="21">
        <f>VLOOKUP(B17,RMS!B:E,4,FALSE)</f>
        <v>283100.36749850202</v>
      </c>
      <c r="K17" s="22">
        <f t="shared" si="1"/>
        <v>0.22526866302359849</v>
      </c>
      <c r="L17" s="22">
        <f t="shared" si="2"/>
        <v>1.0149797890335321E-4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1014061.7831</v>
      </c>
      <c r="F18" s="25">
        <f>VLOOKUP(C18,RA!B22:I51,8,0)</f>
        <v>58063.821799999998</v>
      </c>
      <c r="G18" s="16">
        <f t="shared" si="0"/>
        <v>955997.96129999997</v>
      </c>
      <c r="H18" s="27">
        <f>RA!J22</f>
        <v>5.7258662901680601</v>
      </c>
      <c r="I18" s="20">
        <f>VLOOKUP(B18,RMS!B:D,3,FALSE)</f>
        <v>1014063.03696693</v>
      </c>
      <c r="J18" s="21">
        <f>VLOOKUP(B18,RMS!B:E,4,FALSE)</f>
        <v>955997.96122216899</v>
      </c>
      <c r="K18" s="22">
        <f t="shared" si="1"/>
        <v>-1.253866930026561</v>
      </c>
      <c r="L18" s="22">
        <f t="shared" si="2"/>
        <v>7.783097680658102E-5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2141580.5189</v>
      </c>
      <c r="F19" s="25">
        <f>VLOOKUP(C19,RA!B23:I52,8,0)</f>
        <v>203701.97150000001</v>
      </c>
      <c r="G19" s="16">
        <f t="shared" si="0"/>
        <v>1937878.5474</v>
      </c>
      <c r="H19" s="27">
        <f>RA!J23</f>
        <v>9.5117587082193609</v>
      </c>
      <c r="I19" s="20">
        <f>VLOOKUP(B19,RMS!B:D,3,FALSE)</f>
        <v>2141582.1003264999</v>
      </c>
      <c r="J19" s="21">
        <f>VLOOKUP(B19,RMS!B:E,4,FALSE)</f>
        <v>1937878.56623077</v>
      </c>
      <c r="K19" s="22">
        <f t="shared" si="1"/>
        <v>-1.581426499877125</v>
      </c>
      <c r="L19" s="22">
        <f t="shared" si="2"/>
        <v>-1.8830769928172231E-2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268614.80570000003</v>
      </c>
      <c r="F20" s="25">
        <f>VLOOKUP(C20,RA!B24:I53,8,0)</f>
        <v>39947.707399999999</v>
      </c>
      <c r="G20" s="16">
        <f t="shared" si="0"/>
        <v>228667.09830000001</v>
      </c>
      <c r="H20" s="27">
        <f>RA!J24</f>
        <v>14.871744428196299</v>
      </c>
      <c r="I20" s="20">
        <f>VLOOKUP(B20,RMS!B:D,3,FALSE)</f>
        <v>268614.92634640302</v>
      </c>
      <c r="J20" s="21">
        <f>VLOOKUP(B20,RMS!B:E,4,FALSE)</f>
        <v>228667.091030432</v>
      </c>
      <c r="K20" s="22">
        <f t="shared" si="1"/>
        <v>-0.12064640299649909</v>
      </c>
      <c r="L20" s="22">
        <f t="shared" si="2"/>
        <v>7.2695680137258023E-3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331170.57130000001</v>
      </c>
      <c r="F21" s="25">
        <f>VLOOKUP(C21,RA!B25:I54,8,0)</f>
        <v>18759.560399999998</v>
      </c>
      <c r="G21" s="16">
        <f t="shared" si="0"/>
        <v>312411.01089999999</v>
      </c>
      <c r="H21" s="27">
        <f>RA!J25</f>
        <v>5.6646218069316703</v>
      </c>
      <c r="I21" s="20">
        <f>VLOOKUP(B21,RMS!B:D,3,FALSE)</f>
        <v>331170.60715025302</v>
      </c>
      <c r="J21" s="21">
        <f>VLOOKUP(B21,RMS!B:E,4,FALSE)</f>
        <v>312411.00051812798</v>
      </c>
      <c r="K21" s="22">
        <f t="shared" si="1"/>
        <v>-3.5850253014359623E-2</v>
      </c>
      <c r="L21" s="22">
        <f t="shared" si="2"/>
        <v>1.0381872009020299E-2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621875.49100000004</v>
      </c>
      <c r="F22" s="25">
        <f>VLOOKUP(C22,RA!B26:I55,8,0)</f>
        <v>124971.4906</v>
      </c>
      <c r="G22" s="16">
        <f t="shared" si="0"/>
        <v>496904.00040000002</v>
      </c>
      <c r="H22" s="27">
        <f>RA!J26</f>
        <v>20.095902219757999</v>
      </c>
      <c r="I22" s="20">
        <f>VLOOKUP(B22,RMS!B:D,3,FALSE)</f>
        <v>621875.47834261402</v>
      </c>
      <c r="J22" s="21">
        <f>VLOOKUP(B22,RMS!B:E,4,FALSE)</f>
        <v>496904.04305685899</v>
      </c>
      <c r="K22" s="22">
        <f t="shared" si="1"/>
        <v>1.265738601796329E-2</v>
      </c>
      <c r="L22" s="22">
        <f t="shared" si="2"/>
        <v>-4.2656858975533396E-2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211501.96189999999</v>
      </c>
      <c r="F23" s="25">
        <f>VLOOKUP(C23,RA!B27:I56,8,0)</f>
        <v>54025.7932</v>
      </c>
      <c r="G23" s="16">
        <f t="shared" si="0"/>
        <v>157476.16869999998</v>
      </c>
      <c r="H23" s="27">
        <f>RA!J27</f>
        <v>25.543873311938299</v>
      </c>
      <c r="I23" s="20">
        <f>VLOOKUP(B23,RMS!B:D,3,FALSE)</f>
        <v>211501.84436870099</v>
      </c>
      <c r="J23" s="21">
        <f>VLOOKUP(B23,RMS!B:E,4,FALSE)</f>
        <v>157476.180433392</v>
      </c>
      <c r="K23" s="22">
        <f t="shared" si="1"/>
        <v>0.11753129900898784</v>
      </c>
      <c r="L23" s="22">
        <f t="shared" si="2"/>
        <v>-1.1733392020687461E-2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1084304.5131999999</v>
      </c>
      <c r="F24" s="25">
        <f>VLOOKUP(C24,RA!B28:I57,8,0)</f>
        <v>60474.7978</v>
      </c>
      <c r="G24" s="16">
        <f t="shared" si="0"/>
        <v>1023829.7153999999</v>
      </c>
      <c r="H24" s="27">
        <f>RA!J28</f>
        <v>5.5772891345371898</v>
      </c>
      <c r="I24" s="20">
        <f>VLOOKUP(B24,RMS!B:D,3,FALSE)</f>
        <v>1084304.5539150401</v>
      </c>
      <c r="J24" s="21">
        <f>VLOOKUP(B24,RMS!B:E,4,FALSE)</f>
        <v>1023829.71235487</v>
      </c>
      <c r="K24" s="22">
        <f t="shared" si="1"/>
        <v>-4.0715040173381567E-2</v>
      </c>
      <c r="L24" s="22">
        <f t="shared" si="2"/>
        <v>3.0451298225671053E-3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779947.39080000005</v>
      </c>
      <c r="F25" s="25">
        <f>VLOOKUP(C25,RA!B29:I58,8,0)</f>
        <v>94475.091400000005</v>
      </c>
      <c r="G25" s="16">
        <f t="shared" si="0"/>
        <v>685472.29940000002</v>
      </c>
      <c r="H25" s="27">
        <f>RA!J29</f>
        <v>12.1130081995782</v>
      </c>
      <c r="I25" s="20">
        <f>VLOOKUP(B25,RMS!B:D,3,FALSE)</f>
        <v>779947.39583628299</v>
      </c>
      <c r="J25" s="21">
        <f>VLOOKUP(B25,RMS!B:E,4,FALSE)</f>
        <v>685472.29347923701</v>
      </c>
      <c r="K25" s="22">
        <f t="shared" si="1"/>
        <v>-5.03628293517977E-3</v>
      </c>
      <c r="L25" s="22">
        <f t="shared" si="2"/>
        <v>5.9207630110904574E-3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885717.79489999998</v>
      </c>
      <c r="F26" s="25">
        <f>VLOOKUP(C26,RA!B30:I59,8,0)</f>
        <v>103300.72530000001</v>
      </c>
      <c r="G26" s="16">
        <f t="shared" si="0"/>
        <v>782417.06959999993</v>
      </c>
      <c r="H26" s="27">
        <f>RA!J30</f>
        <v>11.662938906140299</v>
      </c>
      <c r="I26" s="20">
        <f>VLOOKUP(B26,RMS!B:D,3,FALSE)</f>
        <v>885717.82661327405</v>
      </c>
      <c r="J26" s="21">
        <f>VLOOKUP(B26,RMS!B:E,4,FALSE)</f>
        <v>782417.05336437502</v>
      </c>
      <c r="K26" s="22">
        <f t="shared" si="1"/>
        <v>-3.1713274074718356E-2</v>
      </c>
      <c r="L26" s="22">
        <f t="shared" si="2"/>
        <v>1.623562490567565E-2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922419.14190000005</v>
      </c>
      <c r="F27" s="25">
        <f>VLOOKUP(C27,RA!B31:I60,8,0)</f>
        <v>30606.312399999999</v>
      </c>
      <c r="G27" s="16">
        <f t="shared" si="0"/>
        <v>891812.82949999999</v>
      </c>
      <c r="H27" s="27">
        <f>RA!J31</f>
        <v>3.3180482721723501</v>
      </c>
      <c r="I27" s="20">
        <f>VLOOKUP(B27,RMS!B:D,3,FALSE)</f>
        <v>922419.09642743401</v>
      </c>
      <c r="J27" s="21">
        <f>VLOOKUP(B27,RMS!B:E,4,FALSE)</f>
        <v>891812.85670796502</v>
      </c>
      <c r="K27" s="22">
        <f t="shared" si="1"/>
        <v>4.5472566038370132E-2</v>
      </c>
      <c r="L27" s="22">
        <f t="shared" si="2"/>
        <v>-2.7207965031266212E-2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119147.71769999999</v>
      </c>
      <c r="F28" s="25">
        <f>VLOOKUP(C28,RA!B32:I61,8,0)</f>
        <v>25875.503799999999</v>
      </c>
      <c r="G28" s="16">
        <f t="shared" si="0"/>
        <v>93272.213900000002</v>
      </c>
      <c r="H28" s="27">
        <f>RA!J32</f>
        <v>21.717162778687499</v>
      </c>
      <c r="I28" s="20">
        <f>VLOOKUP(B28,RMS!B:D,3,FALSE)</f>
        <v>119147.648883314</v>
      </c>
      <c r="J28" s="21">
        <f>VLOOKUP(B28,RMS!B:E,4,FALSE)</f>
        <v>93272.2345195979</v>
      </c>
      <c r="K28" s="22">
        <f t="shared" si="1"/>
        <v>6.8816685990896076E-2</v>
      </c>
      <c r="L28" s="22">
        <f t="shared" si="2"/>
        <v>-2.0619597897166386E-2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2.2124000000000001</v>
      </c>
      <c r="F29" s="25">
        <f>VLOOKUP(C29,RA!B33:I62,8,0)</f>
        <v>0</v>
      </c>
      <c r="G29" s="16">
        <f t="shared" si="0"/>
        <v>2.2124000000000001</v>
      </c>
      <c r="H29" s="27">
        <f>RA!J33</f>
        <v>0</v>
      </c>
      <c r="I29" s="20">
        <f>VLOOKUP(B29,RMS!B:D,3,FALSE)</f>
        <v>2.2124000000000001</v>
      </c>
      <c r="J29" s="21">
        <f>VLOOKUP(B29,RMS!B:E,4,FALSE)</f>
        <v>2.2124000000000001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217287.54980000001</v>
      </c>
      <c r="F30" s="25">
        <f>VLOOKUP(C30,RA!B34:I64,8,0)</f>
        <v>25386.69</v>
      </c>
      <c r="G30" s="16">
        <f t="shared" si="0"/>
        <v>191900.85980000001</v>
      </c>
      <c r="H30" s="27">
        <f>RA!J34</f>
        <v>0</v>
      </c>
      <c r="I30" s="20">
        <f>VLOOKUP(B30,RMS!B:D,3,FALSE)</f>
        <v>217287.54990000001</v>
      </c>
      <c r="J30" s="21">
        <f>VLOOKUP(B30,RMS!B:E,4,FALSE)</f>
        <v>191900.84150000001</v>
      </c>
      <c r="K30" s="22">
        <f t="shared" si="1"/>
        <v>-1.0000000474974513E-4</v>
      </c>
      <c r="L30" s="22">
        <f t="shared" si="2"/>
        <v>1.8299999996088445E-2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11.683453572635401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65037.07</v>
      </c>
      <c r="F32" s="25">
        <f>VLOOKUP(C32,RA!B34:I65,8,0)</f>
        <v>4836.4799999999996</v>
      </c>
      <c r="G32" s="16">
        <f t="shared" si="0"/>
        <v>60200.59</v>
      </c>
      <c r="H32" s="27">
        <f>RA!J34</f>
        <v>0</v>
      </c>
      <c r="I32" s="20">
        <f>VLOOKUP(B32,RMS!B:D,3,FALSE)</f>
        <v>65037.07</v>
      </c>
      <c r="J32" s="21">
        <f>VLOOKUP(B32,RMS!B:E,4,FALSE)</f>
        <v>60200.59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97443.78</v>
      </c>
      <c r="F33" s="25">
        <f>VLOOKUP(C33,RA!B34:I65,8,0)</f>
        <v>-15869.78</v>
      </c>
      <c r="G33" s="16">
        <f t="shared" si="0"/>
        <v>113313.56</v>
      </c>
      <c r="H33" s="27">
        <f>RA!J34</f>
        <v>0</v>
      </c>
      <c r="I33" s="20">
        <f>VLOOKUP(B33,RMS!B:D,3,FALSE)</f>
        <v>97443.78</v>
      </c>
      <c r="J33" s="21">
        <f>VLOOKUP(B33,RMS!B:E,4,FALSE)</f>
        <v>113313.56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28859.84</v>
      </c>
      <c r="F34" s="25">
        <f>VLOOKUP(C34,RA!B34:I66,8,0)</f>
        <v>1419.66</v>
      </c>
      <c r="G34" s="16">
        <f t="shared" si="0"/>
        <v>27440.18</v>
      </c>
      <c r="H34" s="27">
        <f>RA!J35</f>
        <v>11.683453572635401</v>
      </c>
      <c r="I34" s="20">
        <f>VLOOKUP(B34,RMS!B:D,3,FALSE)</f>
        <v>28859.84</v>
      </c>
      <c r="J34" s="21">
        <f>VLOOKUP(B34,RMS!B:E,4,FALSE)</f>
        <v>27440.18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58603.73</v>
      </c>
      <c r="F35" s="25">
        <f>VLOOKUP(C35,RA!B34:I67,8,0)</f>
        <v>-13696.67</v>
      </c>
      <c r="G35" s="16">
        <f t="shared" si="0"/>
        <v>72300.400000000009</v>
      </c>
      <c r="H35" s="27">
        <f>RA!J34</f>
        <v>0</v>
      </c>
      <c r="I35" s="20">
        <f>VLOOKUP(B35,RMS!B:D,3,FALSE)</f>
        <v>58603.73</v>
      </c>
      <c r="J35" s="21">
        <f>VLOOKUP(B35,RMS!B:E,4,FALSE)</f>
        <v>72300.399999999994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11.683453572635401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19809.401600000001</v>
      </c>
      <c r="F37" s="25">
        <f>VLOOKUP(C37,RA!B8:I68,8,0)</f>
        <v>1670.7262000000001</v>
      </c>
      <c r="G37" s="16">
        <f t="shared" si="0"/>
        <v>18138.6754</v>
      </c>
      <c r="H37" s="27">
        <f>RA!J35</f>
        <v>11.683453572635401</v>
      </c>
      <c r="I37" s="20">
        <f>VLOOKUP(B37,RMS!B:D,3,FALSE)</f>
        <v>19809.4017094017</v>
      </c>
      <c r="J37" s="21">
        <f>VLOOKUP(B37,RMS!B:E,4,FALSE)</f>
        <v>18138.6752136752</v>
      </c>
      <c r="K37" s="22">
        <f t="shared" si="1"/>
        <v>-1.0940169886453077E-4</v>
      </c>
      <c r="L37" s="22">
        <f t="shared" si="2"/>
        <v>1.8632479986990802E-4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276432.77779999998</v>
      </c>
      <c r="F38" s="25">
        <f>VLOOKUP(C38,RA!B8:I69,8,0)</f>
        <v>1646.0309</v>
      </c>
      <c r="G38" s="16">
        <f t="shared" si="0"/>
        <v>274786.74689999997</v>
      </c>
      <c r="H38" s="27">
        <f>RA!J36</f>
        <v>0</v>
      </c>
      <c r="I38" s="20">
        <f>VLOOKUP(B38,RMS!B:D,3,FALSE)</f>
        <v>276432.77362906002</v>
      </c>
      <c r="J38" s="21">
        <f>VLOOKUP(B38,RMS!B:E,4,FALSE)</f>
        <v>274786.744434188</v>
      </c>
      <c r="K38" s="22">
        <f t="shared" si="1"/>
        <v>4.170939966570586E-3</v>
      </c>
      <c r="L38" s="22">
        <f t="shared" si="2"/>
        <v>2.465811965521425E-3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52871.47</v>
      </c>
      <c r="F39" s="25">
        <f>VLOOKUP(C39,RA!B9:I70,8,0)</f>
        <v>-5441.85</v>
      </c>
      <c r="G39" s="16">
        <f t="shared" si="0"/>
        <v>58313.32</v>
      </c>
      <c r="H39" s="27">
        <f>RA!J37</f>
        <v>7.4364973698845898</v>
      </c>
      <c r="I39" s="20">
        <f>VLOOKUP(B39,RMS!B:D,3,FALSE)</f>
        <v>52871.47</v>
      </c>
      <c r="J39" s="21">
        <f>VLOOKUP(B39,RMS!B:E,4,FALSE)</f>
        <v>58313.32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38345.31</v>
      </c>
      <c r="F40" s="25">
        <f>VLOOKUP(C40,RA!B10:I71,8,0)</f>
        <v>5062.45</v>
      </c>
      <c r="G40" s="16">
        <f t="shared" si="0"/>
        <v>33282.86</v>
      </c>
      <c r="H40" s="27">
        <f>RA!J38</f>
        <v>-16.2860882449347</v>
      </c>
      <c r="I40" s="20">
        <f>VLOOKUP(B40,RMS!B:D,3,FALSE)</f>
        <v>38345.31</v>
      </c>
      <c r="J40" s="21">
        <f>VLOOKUP(B40,RMS!B:E,4,FALSE)</f>
        <v>33282.86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4.9191540909443701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77917.698999999993</v>
      </c>
      <c r="F42" s="25">
        <f>VLOOKUP(C42,RA!B8:I72,8,0)</f>
        <v>13721.362300000001</v>
      </c>
      <c r="G42" s="16">
        <f t="shared" si="0"/>
        <v>64196.336699999993</v>
      </c>
      <c r="H42" s="27">
        <f>RA!J39</f>
        <v>4.9191540909443701</v>
      </c>
      <c r="I42" s="20">
        <f>VLOOKUP(B42,RMS!B:D,3,FALSE)</f>
        <v>77917.699115044205</v>
      </c>
      <c r="J42" s="21">
        <f>VLOOKUP(B42,RMS!B:E,4,FALSE)</f>
        <v>64196.337205960197</v>
      </c>
      <c r="K42" s="22">
        <f t="shared" si="1"/>
        <v>-1.1504421127028763E-4</v>
      </c>
      <c r="L42" s="22">
        <f t="shared" si="2"/>
        <v>-5.0596020446391776E-4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15830115.3336</v>
      </c>
      <c r="E7" s="65"/>
      <c r="F7" s="65"/>
      <c r="G7" s="53">
        <v>13839056.3869</v>
      </c>
      <c r="H7" s="54">
        <v>14.38724499009</v>
      </c>
      <c r="I7" s="53">
        <v>1582372.824</v>
      </c>
      <c r="J7" s="54">
        <v>9.9959652261114904</v>
      </c>
      <c r="K7" s="53">
        <v>1589034.6643999999</v>
      </c>
      <c r="L7" s="54">
        <v>11.4822471993407</v>
      </c>
      <c r="M7" s="54">
        <v>-4.1923820475719999E-3</v>
      </c>
      <c r="N7" s="53">
        <v>579565688.92859995</v>
      </c>
      <c r="O7" s="53">
        <v>6591938418.0066996</v>
      </c>
      <c r="P7" s="53">
        <v>847967</v>
      </c>
      <c r="Q7" s="53">
        <v>788791</v>
      </c>
      <c r="R7" s="54">
        <v>7.5021139947083499</v>
      </c>
      <c r="S7" s="53">
        <v>18.668315316044101</v>
      </c>
      <c r="T7" s="53">
        <v>18.843998015190301</v>
      </c>
      <c r="U7" s="55">
        <v>-0.94107420070847703</v>
      </c>
    </row>
    <row r="8" spans="1:23" ht="12" thickBot="1">
      <c r="A8" s="74">
        <v>42670</v>
      </c>
      <c r="B8" s="72" t="s">
        <v>6</v>
      </c>
      <c r="C8" s="73"/>
      <c r="D8" s="56">
        <v>565579.25730000006</v>
      </c>
      <c r="E8" s="59"/>
      <c r="F8" s="59"/>
      <c r="G8" s="56">
        <v>484346.4437</v>
      </c>
      <c r="H8" s="57">
        <v>16.771634159105101</v>
      </c>
      <c r="I8" s="56">
        <v>148597.2654</v>
      </c>
      <c r="J8" s="57">
        <v>26.273464502461302</v>
      </c>
      <c r="K8" s="56">
        <v>126834.1943</v>
      </c>
      <c r="L8" s="57">
        <v>26.186667817996799</v>
      </c>
      <c r="M8" s="57">
        <v>0.17158678083706599</v>
      </c>
      <c r="N8" s="56">
        <v>19372344.034699999</v>
      </c>
      <c r="O8" s="56">
        <v>243020268.12819999</v>
      </c>
      <c r="P8" s="56">
        <v>21725</v>
      </c>
      <c r="Q8" s="56">
        <v>19385</v>
      </c>
      <c r="R8" s="57">
        <v>12.071189063709101</v>
      </c>
      <c r="S8" s="56">
        <v>26.033567654775599</v>
      </c>
      <c r="T8" s="56">
        <v>29.763394186226499</v>
      </c>
      <c r="U8" s="58">
        <v>-14.3269896040033</v>
      </c>
    </row>
    <row r="9" spans="1:23" ht="12" thickBot="1">
      <c r="A9" s="75"/>
      <c r="B9" s="72" t="s">
        <v>7</v>
      </c>
      <c r="C9" s="73"/>
      <c r="D9" s="56">
        <v>166976.329</v>
      </c>
      <c r="E9" s="59"/>
      <c r="F9" s="59"/>
      <c r="G9" s="56">
        <v>65675.133499999996</v>
      </c>
      <c r="H9" s="57">
        <v>154.24589201634399</v>
      </c>
      <c r="I9" s="56">
        <v>15914.565699999999</v>
      </c>
      <c r="J9" s="57">
        <v>9.5310310121861601</v>
      </c>
      <c r="K9" s="56">
        <v>14896.34</v>
      </c>
      <c r="L9" s="57">
        <v>22.681857205513001</v>
      </c>
      <c r="M9" s="57">
        <v>6.8354085634457995E-2</v>
      </c>
      <c r="N9" s="56">
        <v>2800541.2407</v>
      </c>
      <c r="O9" s="56">
        <v>34772509.454300001</v>
      </c>
      <c r="P9" s="56">
        <v>3975</v>
      </c>
      <c r="Q9" s="56">
        <v>3806</v>
      </c>
      <c r="R9" s="57">
        <v>4.4403573305307402</v>
      </c>
      <c r="S9" s="56">
        <v>42.006623647798698</v>
      </c>
      <c r="T9" s="56">
        <v>17.2168341040462</v>
      </c>
      <c r="U9" s="58">
        <v>59.0140015812757</v>
      </c>
    </row>
    <row r="10" spans="1:23" ht="12" thickBot="1">
      <c r="A10" s="75"/>
      <c r="B10" s="72" t="s">
        <v>8</v>
      </c>
      <c r="C10" s="73"/>
      <c r="D10" s="56">
        <v>84042.614700000006</v>
      </c>
      <c r="E10" s="59"/>
      <c r="F10" s="59"/>
      <c r="G10" s="56">
        <v>84689.235799999995</v>
      </c>
      <c r="H10" s="57">
        <v>-0.76352218070196998</v>
      </c>
      <c r="I10" s="56">
        <v>27251.463899999999</v>
      </c>
      <c r="J10" s="57">
        <v>32.425768757049397</v>
      </c>
      <c r="K10" s="56">
        <v>24537.680899999999</v>
      </c>
      <c r="L10" s="57">
        <v>28.973789488368499</v>
      </c>
      <c r="M10" s="57">
        <v>0.110596556009497</v>
      </c>
      <c r="N10" s="56">
        <v>3873896.0367000001</v>
      </c>
      <c r="O10" s="56">
        <v>55634312.887400001</v>
      </c>
      <c r="P10" s="56">
        <v>83523</v>
      </c>
      <c r="Q10" s="56">
        <v>79913</v>
      </c>
      <c r="R10" s="57">
        <v>4.5174126862963497</v>
      </c>
      <c r="S10" s="56">
        <v>1.00622121691031</v>
      </c>
      <c r="T10" s="56">
        <v>1.08598113698647</v>
      </c>
      <c r="U10" s="58">
        <v>-7.9266784217759101</v>
      </c>
    </row>
    <row r="11" spans="1:23" ht="12" thickBot="1">
      <c r="A11" s="75"/>
      <c r="B11" s="72" t="s">
        <v>9</v>
      </c>
      <c r="C11" s="73"/>
      <c r="D11" s="56">
        <v>50080.622300000003</v>
      </c>
      <c r="E11" s="59"/>
      <c r="F11" s="59"/>
      <c r="G11" s="56">
        <v>39023.814899999998</v>
      </c>
      <c r="H11" s="57">
        <v>28.333486688406801</v>
      </c>
      <c r="I11" s="56">
        <v>11966.9053</v>
      </c>
      <c r="J11" s="57">
        <v>23.895280750135601</v>
      </c>
      <c r="K11" s="56">
        <v>8553.2561000000005</v>
      </c>
      <c r="L11" s="57">
        <v>21.9180418980513</v>
      </c>
      <c r="M11" s="57">
        <v>0.399105224968068</v>
      </c>
      <c r="N11" s="56">
        <v>1387215.317</v>
      </c>
      <c r="O11" s="56">
        <v>19673826.687600002</v>
      </c>
      <c r="P11" s="56">
        <v>2134</v>
      </c>
      <c r="Q11" s="56">
        <v>2036</v>
      </c>
      <c r="R11" s="57">
        <v>4.8133595284872301</v>
      </c>
      <c r="S11" s="56">
        <v>23.467957966260499</v>
      </c>
      <c r="T11" s="56">
        <v>22.321185117878201</v>
      </c>
      <c r="U11" s="58">
        <v>4.8865472233717204</v>
      </c>
    </row>
    <row r="12" spans="1:23" ht="12" thickBot="1">
      <c r="A12" s="75"/>
      <c r="B12" s="72" t="s">
        <v>10</v>
      </c>
      <c r="C12" s="73"/>
      <c r="D12" s="56">
        <v>220142.4117</v>
      </c>
      <c r="E12" s="59"/>
      <c r="F12" s="59"/>
      <c r="G12" s="56">
        <v>171448.72820000001</v>
      </c>
      <c r="H12" s="57">
        <v>28.401309249256901</v>
      </c>
      <c r="I12" s="56">
        <v>30180.564900000001</v>
      </c>
      <c r="J12" s="57">
        <v>13.709564034907</v>
      </c>
      <c r="K12" s="56">
        <v>27241.8613</v>
      </c>
      <c r="L12" s="57">
        <v>15.889217485604</v>
      </c>
      <c r="M12" s="57">
        <v>0.107874552609957</v>
      </c>
      <c r="N12" s="56">
        <v>6254420.7900999999</v>
      </c>
      <c r="O12" s="56">
        <v>70971322.138699993</v>
      </c>
      <c r="P12" s="56">
        <v>1621</v>
      </c>
      <c r="Q12" s="56">
        <v>1770</v>
      </c>
      <c r="R12" s="57">
        <v>-8.4180790960451901</v>
      </c>
      <c r="S12" s="56">
        <v>135.806546391117</v>
      </c>
      <c r="T12" s="56">
        <v>126.506220564972</v>
      </c>
      <c r="U12" s="58">
        <v>6.8482161377996604</v>
      </c>
    </row>
    <row r="13" spans="1:23" ht="12" thickBot="1">
      <c r="A13" s="75"/>
      <c r="B13" s="72" t="s">
        <v>11</v>
      </c>
      <c r="C13" s="73"/>
      <c r="D13" s="56">
        <v>241462.1017</v>
      </c>
      <c r="E13" s="59"/>
      <c r="F13" s="59"/>
      <c r="G13" s="56">
        <v>220051.32810000001</v>
      </c>
      <c r="H13" s="57">
        <v>9.7298997396962505</v>
      </c>
      <c r="I13" s="56">
        <v>78072.949099999998</v>
      </c>
      <c r="J13" s="57">
        <v>32.333417356318797</v>
      </c>
      <c r="K13" s="56">
        <v>63688.5766</v>
      </c>
      <c r="L13" s="57">
        <v>28.942600415052901</v>
      </c>
      <c r="M13" s="57">
        <v>0.22585482778712301</v>
      </c>
      <c r="N13" s="56">
        <v>8161743.2895999998</v>
      </c>
      <c r="O13" s="56">
        <v>102000009.38079999</v>
      </c>
      <c r="P13" s="56">
        <v>8552</v>
      </c>
      <c r="Q13" s="56">
        <v>8444</v>
      </c>
      <c r="R13" s="57">
        <v>1.2790146849834201</v>
      </c>
      <c r="S13" s="56">
        <v>28.234576905986899</v>
      </c>
      <c r="T13" s="56">
        <v>30.775471009000501</v>
      </c>
      <c r="U13" s="58">
        <v>-8.9992285397936893</v>
      </c>
    </row>
    <row r="14" spans="1:23" ht="12" thickBot="1">
      <c r="A14" s="75"/>
      <c r="B14" s="72" t="s">
        <v>12</v>
      </c>
      <c r="C14" s="73"/>
      <c r="D14" s="56">
        <v>118775.4013</v>
      </c>
      <c r="E14" s="59"/>
      <c r="F14" s="59"/>
      <c r="G14" s="56">
        <v>112469.1744</v>
      </c>
      <c r="H14" s="57">
        <v>5.6070713896873903</v>
      </c>
      <c r="I14" s="56">
        <v>19525.707999999999</v>
      </c>
      <c r="J14" s="57">
        <v>16.439185038560701</v>
      </c>
      <c r="K14" s="56">
        <v>23127.554199999999</v>
      </c>
      <c r="L14" s="57">
        <v>20.563460453391599</v>
      </c>
      <c r="M14" s="57">
        <v>-0.15573830976039801</v>
      </c>
      <c r="N14" s="56">
        <v>3483971.0932</v>
      </c>
      <c r="O14" s="56">
        <v>42532317.801299997</v>
      </c>
      <c r="P14" s="56">
        <v>1637</v>
      </c>
      <c r="Q14" s="56">
        <v>1626</v>
      </c>
      <c r="R14" s="57">
        <v>0.67650676506765295</v>
      </c>
      <c r="S14" s="56">
        <v>72.556750946853995</v>
      </c>
      <c r="T14" s="56">
        <v>68.974954243542399</v>
      </c>
      <c r="U14" s="58">
        <v>4.9365450582746702</v>
      </c>
    </row>
    <row r="15" spans="1:23" ht="12" thickBot="1">
      <c r="A15" s="75"/>
      <c r="B15" s="72" t="s">
        <v>13</v>
      </c>
      <c r="C15" s="73"/>
      <c r="D15" s="56">
        <v>121277.7925</v>
      </c>
      <c r="E15" s="59"/>
      <c r="F15" s="59"/>
      <c r="G15" s="56">
        <v>75978.775800000003</v>
      </c>
      <c r="H15" s="57">
        <v>59.620619341434598</v>
      </c>
      <c r="I15" s="56">
        <v>23651.937900000001</v>
      </c>
      <c r="J15" s="57">
        <v>19.502282662343202</v>
      </c>
      <c r="K15" s="56">
        <v>16019.411</v>
      </c>
      <c r="L15" s="57">
        <v>21.084060425200999</v>
      </c>
      <c r="M15" s="57">
        <v>0.476454902118436</v>
      </c>
      <c r="N15" s="56">
        <v>3252999.2459</v>
      </c>
      <c r="O15" s="56">
        <v>37694008.750600003</v>
      </c>
      <c r="P15" s="56">
        <v>4413</v>
      </c>
      <c r="Q15" s="56">
        <v>3403</v>
      </c>
      <c r="R15" s="57">
        <v>29.6796943873053</v>
      </c>
      <c r="S15" s="56">
        <v>27.4819380240199</v>
      </c>
      <c r="T15" s="56">
        <v>31.299683308845101</v>
      </c>
      <c r="U15" s="58">
        <v>-13.8918342712526</v>
      </c>
    </row>
    <row r="16" spans="1:23" ht="12" thickBot="1">
      <c r="A16" s="75"/>
      <c r="B16" s="72" t="s">
        <v>14</v>
      </c>
      <c r="C16" s="73"/>
      <c r="D16" s="56">
        <v>691481.56850000005</v>
      </c>
      <c r="E16" s="59"/>
      <c r="F16" s="59"/>
      <c r="G16" s="56">
        <v>643245.66410000005</v>
      </c>
      <c r="H16" s="57">
        <v>7.49883086541894</v>
      </c>
      <c r="I16" s="56">
        <v>-20430.385200000001</v>
      </c>
      <c r="J16" s="57">
        <v>-2.9545813121698599</v>
      </c>
      <c r="K16" s="56">
        <v>7745.4521999999997</v>
      </c>
      <c r="L16" s="57">
        <v>1.2041203901214099</v>
      </c>
      <c r="M16" s="57">
        <v>-3.6377265874805902</v>
      </c>
      <c r="N16" s="56">
        <v>28044565.93</v>
      </c>
      <c r="O16" s="56">
        <v>345070642.99110001</v>
      </c>
      <c r="P16" s="56">
        <v>33414</v>
      </c>
      <c r="Q16" s="56">
        <v>32080</v>
      </c>
      <c r="R16" s="57">
        <v>4.1583541147132097</v>
      </c>
      <c r="S16" s="56">
        <v>20.694366687616</v>
      </c>
      <c r="T16" s="56">
        <v>19.866180445760602</v>
      </c>
      <c r="U16" s="58">
        <v>4.00198882312728</v>
      </c>
    </row>
    <row r="17" spans="1:21" ht="12" thickBot="1">
      <c r="A17" s="75"/>
      <c r="B17" s="72" t="s">
        <v>15</v>
      </c>
      <c r="C17" s="73"/>
      <c r="D17" s="56">
        <v>835762.57299999997</v>
      </c>
      <c r="E17" s="59"/>
      <c r="F17" s="59"/>
      <c r="G17" s="56">
        <v>608691.70739999996</v>
      </c>
      <c r="H17" s="57">
        <v>37.304741109407203</v>
      </c>
      <c r="I17" s="56">
        <v>83240.276199999993</v>
      </c>
      <c r="J17" s="57">
        <v>9.9597994561070102</v>
      </c>
      <c r="K17" s="56">
        <v>15272.134599999999</v>
      </c>
      <c r="L17" s="57">
        <v>2.5090098015683902</v>
      </c>
      <c r="M17" s="57">
        <v>4.4504676903515499</v>
      </c>
      <c r="N17" s="56">
        <v>19662003.427499998</v>
      </c>
      <c r="O17" s="56">
        <v>347808887.04879999</v>
      </c>
      <c r="P17" s="56">
        <v>8629</v>
      </c>
      <c r="Q17" s="56">
        <v>8738</v>
      </c>
      <c r="R17" s="57">
        <v>-1.24742504005493</v>
      </c>
      <c r="S17" s="56">
        <v>96.855090161084703</v>
      </c>
      <c r="T17" s="56">
        <v>69.114146051728099</v>
      </c>
      <c r="U17" s="58">
        <v>28.641699742594099</v>
      </c>
    </row>
    <row r="18" spans="1:21" ht="12" customHeight="1" thickBot="1">
      <c r="A18" s="75"/>
      <c r="B18" s="72" t="s">
        <v>16</v>
      </c>
      <c r="C18" s="73"/>
      <c r="D18" s="56">
        <v>1265275.1407999999</v>
      </c>
      <c r="E18" s="59"/>
      <c r="F18" s="59"/>
      <c r="G18" s="56">
        <v>1207015.5223000001</v>
      </c>
      <c r="H18" s="57">
        <v>4.8267497330096099</v>
      </c>
      <c r="I18" s="56">
        <v>171739.5263</v>
      </c>
      <c r="J18" s="57">
        <v>13.5732949112881</v>
      </c>
      <c r="K18" s="56">
        <v>190311.7507</v>
      </c>
      <c r="L18" s="57">
        <v>15.767133660166699</v>
      </c>
      <c r="M18" s="57">
        <v>-9.758842705029E-2</v>
      </c>
      <c r="N18" s="56">
        <v>49980379.370800003</v>
      </c>
      <c r="O18" s="56">
        <v>650060789.77419996</v>
      </c>
      <c r="P18" s="56">
        <v>59517</v>
      </c>
      <c r="Q18" s="56">
        <v>57451</v>
      </c>
      <c r="R18" s="57">
        <v>3.5961079876764401</v>
      </c>
      <c r="S18" s="56">
        <v>21.259054401263501</v>
      </c>
      <c r="T18" s="56">
        <v>21.5939849732816</v>
      </c>
      <c r="U18" s="58">
        <v>-1.57547257604349</v>
      </c>
    </row>
    <row r="19" spans="1:21" ht="12" customHeight="1" thickBot="1">
      <c r="A19" s="75"/>
      <c r="B19" s="72" t="s">
        <v>17</v>
      </c>
      <c r="C19" s="73"/>
      <c r="D19" s="56">
        <v>564075.75049999997</v>
      </c>
      <c r="E19" s="59"/>
      <c r="F19" s="59"/>
      <c r="G19" s="56">
        <v>455055.82010000001</v>
      </c>
      <c r="H19" s="57">
        <v>23.957485122603799</v>
      </c>
      <c r="I19" s="56">
        <v>38638.846299999997</v>
      </c>
      <c r="J19" s="57">
        <v>6.8499392618367896</v>
      </c>
      <c r="K19" s="56">
        <v>47071.670599999998</v>
      </c>
      <c r="L19" s="57">
        <v>10.344153073277001</v>
      </c>
      <c r="M19" s="57">
        <v>-0.17914860876002101</v>
      </c>
      <c r="N19" s="56">
        <v>17495220.634399999</v>
      </c>
      <c r="O19" s="56">
        <v>195489909.05109999</v>
      </c>
      <c r="P19" s="56">
        <v>11416</v>
      </c>
      <c r="Q19" s="56">
        <v>11379</v>
      </c>
      <c r="R19" s="57">
        <v>0.32516038316197099</v>
      </c>
      <c r="S19" s="56">
        <v>49.410980247021698</v>
      </c>
      <c r="T19" s="56">
        <v>52.579262553827199</v>
      </c>
      <c r="U19" s="58">
        <v>-6.4121017048563402</v>
      </c>
    </row>
    <row r="20" spans="1:21" ht="12" thickBot="1">
      <c r="A20" s="75"/>
      <c r="B20" s="72" t="s">
        <v>18</v>
      </c>
      <c r="C20" s="73"/>
      <c r="D20" s="56">
        <v>1267849.6580999999</v>
      </c>
      <c r="E20" s="59"/>
      <c r="F20" s="59"/>
      <c r="G20" s="56">
        <v>905808.10560000001</v>
      </c>
      <c r="H20" s="57">
        <v>39.968901830502702</v>
      </c>
      <c r="I20" s="56">
        <v>79804.111600000004</v>
      </c>
      <c r="J20" s="57">
        <v>6.29444596132908</v>
      </c>
      <c r="K20" s="56">
        <v>84449.781000000003</v>
      </c>
      <c r="L20" s="57">
        <v>9.3231425594343893</v>
      </c>
      <c r="M20" s="57">
        <v>-5.5011029572711E-2</v>
      </c>
      <c r="N20" s="56">
        <v>35945639.8583</v>
      </c>
      <c r="O20" s="56">
        <v>385350313.93660003</v>
      </c>
      <c r="P20" s="56">
        <v>42887</v>
      </c>
      <c r="Q20" s="56">
        <v>37889</v>
      </c>
      <c r="R20" s="57">
        <v>13.191163662276599</v>
      </c>
      <c r="S20" s="56">
        <v>29.562563436472601</v>
      </c>
      <c r="T20" s="56">
        <v>26.5498056032094</v>
      </c>
      <c r="U20" s="58">
        <v>10.1911251361452</v>
      </c>
    </row>
    <row r="21" spans="1:21" ht="12" customHeight="1" thickBot="1">
      <c r="A21" s="75"/>
      <c r="B21" s="72" t="s">
        <v>19</v>
      </c>
      <c r="C21" s="73"/>
      <c r="D21" s="56">
        <v>324381.58120000002</v>
      </c>
      <c r="E21" s="59"/>
      <c r="F21" s="59"/>
      <c r="G21" s="56">
        <v>279497.48430000001</v>
      </c>
      <c r="H21" s="57">
        <v>16.058855417755201</v>
      </c>
      <c r="I21" s="56">
        <v>41281.213600000003</v>
      </c>
      <c r="J21" s="57">
        <v>12.7261274969086</v>
      </c>
      <c r="K21" s="56">
        <v>40015.863599999997</v>
      </c>
      <c r="L21" s="57">
        <v>14.317074695759599</v>
      </c>
      <c r="M21" s="57">
        <v>3.1621209344586003E-2</v>
      </c>
      <c r="N21" s="56">
        <v>10289651.694499999</v>
      </c>
      <c r="O21" s="56">
        <v>123191340.9991</v>
      </c>
      <c r="P21" s="56">
        <v>28149</v>
      </c>
      <c r="Q21" s="56">
        <v>23690</v>
      </c>
      <c r="R21" s="57">
        <v>18.822287885183599</v>
      </c>
      <c r="S21" s="56">
        <v>11.5237337454261</v>
      </c>
      <c r="T21" s="56">
        <v>11.777641321232601</v>
      </c>
      <c r="U21" s="58">
        <v>-2.20334469205554</v>
      </c>
    </row>
    <row r="22" spans="1:21" ht="12" customHeight="1" thickBot="1">
      <c r="A22" s="75"/>
      <c r="B22" s="72" t="s">
        <v>20</v>
      </c>
      <c r="C22" s="73"/>
      <c r="D22" s="56">
        <v>1014061.7831</v>
      </c>
      <c r="E22" s="59"/>
      <c r="F22" s="59"/>
      <c r="G22" s="56">
        <v>962126.29590000003</v>
      </c>
      <c r="H22" s="57">
        <v>5.3979906194558502</v>
      </c>
      <c r="I22" s="56">
        <v>58063.821799999998</v>
      </c>
      <c r="J22" s="57">
        <v>5.7258662901680601</v>
      </c>
      <c r="K22" s="56">
        <v>102246.4276</v>
      </c>
      <c r="L22" s="57">
        <v>10.6271315975577</v>
      </c>
      <c r="M22" s="57">
        <v>-0.43211882152839098</v>
      </c>
      <c r="N22" s="56">
        <v>35951361.226499997</v>
      </c>
      <c r="O22" s="56">
        <v>438886538.8021</v>
      </c>
      <c r="P22" s="56">
        <v>60700</v>
      </c>
      <c r="Q22" s="56">
        <v>58543</v>
      </c>
      <c r="R22" s="57">
        <v>3.6844712433595799</v>
      </c>
      <c r="S22" s="56">
        <v>16.706124927512398</v>
      </c>
      <c r="T22" s="56">
        <v>16.395970867567399</v>
      </c>
      <c r="U22" s="58">
        <v>1.8565290352531301</v>
      </c>
    </row>
    <row r="23" spans="1:21" ht="12" thickBot="1">
      <c r="A23" s="75"/>
      <c r="B23" s="72" t="s">
        <v>21</v>
      </c>
      <c r="C23" s="73"/>
      <c r="D23" s="56">
        <v>2141580.5189</v>
      </c>
      <c r="E23" s="59"/>
      <c r="F23" s="59"/>
      <c r="G23" s="56">
        <v>2132634.1091</v>
      </c>
      <c r="H23" s="57">
        <v>0.41950045541452302</v>
      </c>
      <c r="I23" s="56">
        <v>203701.97150000001</v>
      </c>
      <c r="J23" s="57">
        <v>9.5117587082193609</v>
      </c>
      <c r="K23" s="56">
        <v>283094.66330000001</v>
      </c>
      <c r="L23" s="57">
        <v>13.2744131818969</v>
      </c>
      <c r="M23" s="57">
        <v>-0.28044573809526802</v>
      </c>
      <c r="N23" s="56">
        <v>93023958.685599998</v>
      </c>
      <c r="O23" s="56">
        <v>968196810.86749995</v>
      </c>
      <c r="P23" s="56">
        <v>65563</v>
      </c>
      <c r="Q23" s="56">
        <v>59274</v>
      </c>
      <c r="R23" s="57">
        <v>10.6100482504977</v>
      </c>
      <c r="S23" s="56">
        <v>32.664468052102599</v>
      </c>
      <c r="T23" s="56">
        <v>33.773435202618401</v>
      </c>
      <c r="U23" s="58">
        <v>-3.3950259001521199</v>
      </c>
    </row>
    <row r="24" spans="1:21" ht="12" thickBot="1">
      <c r="A24" s="75"/>
      <c r="B24" s="72" t="s">
        <v>22</v>
      </c>
      <c r="C24" s="73"/>
      <c r="D24" s="56">
        <v>268614.80570000003</v>
      </c>
      <c r="E24" s="59"/>
      <c r="F24" s="59"/>
      <c r="G24" s="56">
        <v>220742.45540000001</v>
      </c>
      <c r="H24" s="57">
        <v>21.686970099726398</v>
      </c>
      <c r="I24" s="56">
        <v>39947.707399999999</v>
      </c>
      <c r="J24" s="57">
        <v>14.871744428196299</v>
      </c>
      <c r="K24" s="56">
        <v>34776.975599999998</v>
      </c>
      <c r="L24" s="57">
        <v>15.754547776947501</v>
      </c>
      <c r="M24" s="57">
        <v>0.14868261862311</v>
      </c>
      <c r="N24" s="56">
        <v>8770716.1417999994</v>
      </c>
      <c r="O24" s="56">
        <v>94146033.226899996</v>
      </c>
      <c r="P24" s="56">
        <v>24979</v>
      </c>
      <c r="Q24" s="56">
        <v>23266</v>
      </c>
      <c r="R24" s="57">
        <v>7.3626751482850601</v>
      </c>
      <c r="S24" s="56">
        <v>10.753625273229501</v>
      </c>
      <c r="T24" s="56">
        <v>10.284205944296399</v>
      </c>
      <c r="U24" s="58">
        <v>4.3652193284222403</v>
      </c>
    </row>
    <row r="25" spans="1:21" ht="12" thickBot="1">
      <c r="A25" s="75"/>
      <c r="B25" s="72" t="s">
        <v>23</v>
      </c>
      <c r="C25" s="73"/>
      <c r="D25" s="56">
        <v>331170.57130000001</v>
      </c>
      <c r="E25" s="59"/>
      <c r="F25" s="59"/>
      <c r="G25" s="56">
        <v>251103.27710000001</v>
      </c>
      <c r="H25" s="57">
        <v>31.886200421077699</v>
      </c>
      <c r="I25" s="56">
        <v>18759.560399999998</v>
      </c>
      <c r="J25" s="57">
        <v>5.6646218069316703</v>
      </c>
      <c r="K25" s="56">
        <v>18283.726299999998</v>
      </c>
      <c r="L25" s="57">
        <v>7.2813571018105998</v>
      </c>
      <c r="M25" s="57">
        <v>2.6025006729618001E-2</v>
      </c>
      <c r="N25" s="56">
        <v>10219195.462200001</v>
      </c>
      <c r="O25" s="56">
        <v>110079112.4852</v>
      </c>
      <c r="P25" s="56">
        <v>19839</v>
      </c>
      <c r="Q25" s="56">
        <v>17197</v>
      </c>
      <c r="R25" s="57">
        <v>15.363144734546699</v>
      </c>
      <c r="S25" s="56">
        <v>16.692906462019302</v>
      </c>
      <c r="T25" s="56">
        <v>16.481509443507601</v>
      </c>
      <c r="U25" s="58">
        <v>1.26638832484115</v>
      </c>
    </row>
    <row r="26" spans="1:21" ht="12" thickBot="1">
      <c r="A26" s="75"/>
      <c r="B26" s="72" t="s">
        <v>24</v>
      </c>
      <c r="C26" s="73"/>
      <c r="D26" s="56">
        <v>621875.49100000004</v>
      </c>
      <c r="E26" s="59"/>
      <c r="F26" s="59"/>
      <c r="G26" s="56">
        <v>486863.13130000001</v>
      </c>
      <c r="H26" s="57">
        <v>27.731070812344299</v>
      </c>
      <c r="I26" s="56">
        <v>124971.4906</v>
      </c>
      <c r="J26" s="57">
        <v>20.095902219757999</v>
      </c>
      <c r="K26" s="56">
        <v>101032.11749999999</v>
      </c>
      <c r="L26" s="57">
        <v>20.751646819143701</v>
      </c>
      <c r="M26" s="57">
        <v>0.23694814770164599</v>
      </c>
      <c r="N26" s="56">
        <v>17292192.0317</v>
      </c>
      <c r="O26" s="56">
        <v>209411246.21309999</v>
      </c>
      <c r="P26" s="56">
        <v>43642</v>
      </c>
      <c r="Q26" s="56">
        <v>41000</v>
      </c>
      <c r="R26" s="57">
        <v>6.4439024390244004</v>
      </c>
      <c r="S26" s="56">
        <v>14.2494727785161</v>
      </c>
      <c r="T26" s="56">
        <v>13.832374085365901</v>
      </c>
      <c r="U26" s="58">
        <v>2.9271166704435099</v>
      </c>
    </row>
    <row r="27" spans="1:21" ht="12" thickBot="1">
      <c r="A27" s="75"/>
      <c r="B27" s="72" t="s">
        <v>25</v>
      </c>
      <c r="C27" s="73"/>
      <c r="D27" s="56">
        <v>211501.96189999999</v>
      </c>
      <c r="E27" s="59"/>
      <c r="F27" s="59"/>
      <c r="G27" s="56">
        <v>194720.10010000001</v>
      </c>
      <c r="H27" s="57">
        <v>8.6184537658832205</v>
      </c>
      <c r="I27" s="56">
        <v>54025.7932</v>
      </c>
      <c r="J27" s="57">
        <v>25.543873311938299</v>
      </c>
      <c r="K27" s="56">
        <v>54494.9067</v>
      </c>
      <c r="L27" s="57">
        <v>27.986277057177801</v>
      </c>
      <c r="M27" s="57">
        <v>-8.6083916536000005E-3</v>
      </c>
      <c r="N27" s="56">
        <v>6685891.8569999998</v>
      </c>
      <c r="O27" s="56">
        <v>76593213.442100003</v>
      </c>
      <c r="P27" s="56">
        <v>27420</v>
      </c>
      <c r="Q27" s="56">
        <v>26680</v>
      </c>
      <c r="R27" s="57">
        <v>2.7736131934033001</v>
      </c>
      <c r="S27" s="56">
        <v>7.7134194711889101</v>
      </c>
      <c r="T27" s="56">
        <v>7.8147317541229402</v>
      </c>
      <c r="U27" s="58">
        <v>-1.313454860227</v>
      </c>
    </row>
    <row r="28" spans="1:21" ht="12" thickBot="1">
      <c r="A28" s="75"/>
      <c r="B28" s="72" t="s">
        <v>26</v>
      </c>
      <c r="C28" s="73"/>
      <c r="D28" s="56">
        <v>1084304.5131999999</v>
      </c>
      <c r="E28" s="59"/>
      <c r="F28" s="59"/>
      <c r="G28" s="56">
        <v>888098.02439999999</v>
      </c>
      <c r="H28" s="57">
        <v>22.0928865293398</v>
      </c>
      <c r="I28" s="56">
        <v>60474.7978</v>
      </c>
      <c r="J28" s="57">
        <v>5.5772891345371898</v>
      </c>
      <c r="K28" s="56">
        <v>55135.753199999999</v>
      </c>
      <c r="L28" s="57">
        <v>6.2082958958556196</v>
      </c>
      <c r="M28" s="57">
        <v>9.6834527328086006E-2</v>
      </c>
      <c r="N28" s="56">
        <v>31626924.3673</v>
      </c>
      <c r="O28" s="56">
        <v>321396587.24790001</v>
      </c>
      <c r="P28" s="56">
        <v>44420</v>
      </c>
      <c r="Q28" s="56">
        <v>42019</v>
      </c>
      <c r="R28" s="57">
        <v>5.7140817249339504</v>
      </c>
      <c r="S28" s="56">
        <v>24.410277199459699</v>
      </c>
      <c r="T28" s="56">
        <v>23.0132370927438</v>
      </c>
      <c r="U28" s="58">
        <v>5.7231636302224</v>
      </c>
    </row>
    <row r="29" spans="1:21" ht="12" thickBot="1">
      <c r="A29" s="75"/>
      <c r="B29" s="72" t="s">
        <v>27</v>
      </c>
      <c r="C29" s="73"/>
      <c r="D29" s="56">
        <v>779947.39080000005</v>
      </c>
      <c r="E29" s="59"/>
      <c r="F29" s="59"/>
      <c r="G29" s="56">
        <v>630130.37450000003</v>
      </c>
      <c r="H29" s="57">
        <v>23.775558576886201</v>
      </c>
      <c r="I29" s="56">
        <v>94475.091400000005</v>
      </c>
      <c r="J29" s="57">
        <v>12.1130081995782</v>
      </c>
      <c r="K29" s="56">
        <v>80034.608300000007</v>
      </c>
      <c r="L29" s="57">
        <v>12.701277630602499</v>
      </c>
      <c r="M29" s="57">
        <v>0.18042798492711601</v>
      </c>
      <c r="N29" s="56">
        <v>20221978.6248</v>
      </c>
      <c r="O29" s="56">
        <v>228845452.26989999</v>
      </c>
      <c r="P29" s="56">
        <v>109774</v>
      </c>
      <c r="Q29" s="56">
        <v>99860</v>
      </c>
      <c r="R29" s="57">
        <v>9.9278990586821703</v>
      </c>
      <c r="S29" s="56">
        <v>7.1050284293184198</v>
      </c>
      <c r="T29" s="56">
        <v>7.07703601041458</v>
      </c>
      <c r="U29" s="58">
        <v>0.39398039265162199</v>
      </c>
    </row>
    <row r="30" spans="1:21" ht="12" thickBot="1">
      <c r="A30" s="75"/>
      <c r="B30" s="72" t="s">
        <v>28</v>
      </c>
      <c r="C30" s="73"/>
      <c r="D30" s="56">
        <v>885717.79489999998</v>
      </c>
      <c r="E30" s="59"/>
      <c r="F30" s="59"/>
      <c r="G30" s="56">
        <v>924384.0048</v>
      </c>
      <c r="H30" s="57">
        <v>-4.1829163744958802</v>
      </c>
      <c r="I30" s="56">
        <v>103300.72530000001</v>
      </c>
      <c r="J30" s="57">
        <v>11.662938906140299</v>
      </c>
      <c r="K30" s="56">
        <v>101223.6848</v>
      </c>
      <c r="L30" s="57">
        <v>10.9503933727089</v>
      </c>
      <c r="M30" s="57">
        <v>2.05193132823E-2</v>
      </c>
      <c r="N30" s="56">
        <v>33500993.937399998</v>
      </c>
      <c r="O30" s="56">
        <v>371637366.88380003</v>
      </c>
      <c r="P30" s="56">
        <v>68282</v>
      </c>
      <c r="Q30" s="56">
        <v>64074</v>
      </c>
      <c r="R30" s="57">
        <v>6.56740643630802</v>
      </c>
      <c r="S30" s="56">
        <v>12.971468247854499</v>
      </c>
      <c r="T30" s="56">
        <v>12.897338767674899</v>
      </c>
      <c r="U30" s="58">
        <v>0.57148102869443496</v>
      </c>
    </row>
    <row r="31" spans="1:21" ht="12" thickBot="1">
      <c r="A31" s="75"/>
      <c r="B31" s="72" t="s">
        <v>29</v>
      </c>
      <c r="C31" s="73"/>
      <c r="D31" s="56">
        <v>922419.14190000005</v>
      </c>
      <c r="E31" s="59"/>
      <c r="F31" s="59"/>
      <c r="G31" s="56">
        <v>747708.08360000001</v>
      </c>
      <c r="H31" s="57">
        <v>23.3662123136099</v>
      </c>
      <c r="I31" s="56">
        <v>30606.312399999999</v>
      </c>
      <c r="J31" s="57">
        <v>3.3180482721723501</v>
      </c>
      <c r="K31" s="56">
        <v>33298.497799999997</v>
      </c>
      <c r="L31" s="57">
        <v>4.4534088276372898</v>
      </c>
      <c r="M31" s="57">
        <v>-8.0850055644252003E-2</v>
      </c>
      <c r="N31" s="56">
        <v>36525552.749700002</v>
      </c>
      <c r="O31" s="56">
        <v>383295106.06830001</v>
      </c>
      <c r="P31" s="56">
        <v>32999</v>
      </c>
      <c r="Q31" s="56">
        <v>29564</v>
      </c>
      <c r="R31" s="57">
        <v>11.618860776620201</v>
      </c>
      <c r="S31" s="56">
        <v>27.952942267947499</v>
      </c>
      <c r="T31" s="56">
        <v>24.914346979434502</v>
      </c>
      <c r="U31" s="58">
        <v>10.8703951783899</v>
      </c>
    </row>
    <row r="32" spans="1:21" ht="12" thickBot="1">
      <c r="A32" s="75"/>
      <c r="B32" s="72" t="s">
        <v>30</v>
      </c>
      <c r="C32" s="73"/>
      <c r="D32" s="56">
        <v>119147.71769999999</v>
      </c>
      <c r="E32" s="59"/>
      <c r="F32" s="59"/>
      <c r="G32" s="56">
        <v>88864.211500000005</v>
      </c>
      <c r="H32" s="57">
        <v>34.078405343190397</v>
      </c>
      <c r="I32" s="56">
        <v>25875.503799999999</v>
      </c>
      <c r="J32" s="57">
        <v>21.717162778687499</v>
      </c>
      <c r="K32" s="56">
        <v>22266.659299999999</v>
      </c>
      <c r="L32" s="57">
        <v>25.0569480380749</v>
      </c>
      <c r="M32" s="57">
        <v>0.16207390841067901</v>
      </c>
      <c r="N32" s="56">
        <v>3614420.4638</v>
      </c>
      <c r="O32" s="56">
        <v>37761112.058300003</v>
      </c>
      <c r="P32" s="56">
        <v>22368</v>
      </c>
      <c r="Q32" s="56">
        <v>20979</v>
      </c>
      <c r="R32" s="57">
        <v>6.6209066209066201</v>
      </c>
      <c r="S32" s="56">
        <v>5.3267041174892702</v>
      </c>
      <c r="T32" s="56">
        <v>5.3914309595309602</v>
      </c>
      <c r="U32" s="58">
        <v>-1.21513867889095</v>
      </c>
    </row>
    <row r="33" spans="1:21" ht="12" thickBot="1">
      <c r="A33" s="75"/>
      <c r="B33" s="72" t="s">
        <v>69</v>
      </c>
      <c r="C33" s="73"/>
      <c r="D33" s="56">
        <v>2.2124000000000001</v>
      </c>
      <c r="E33" s="59"/>
      <c r="F33" s="59"/>
      <c r="G33" s="59"/>
      <c r="H33" s="59"/>
      <c r="I33" s="56">
        <v>0</v>
      </c>
      <c r="J33" s="57">
        <v>0</v>
      </c>
      <c r="K33" s="59"/>
      <c r="L33" s="59"/>
      <c r="M33" s="59"/>
      <c r="N33" s="56">
        <v>13.3629</v>
      </c>
      <c r="O33" s="56">
        <v>526.58000000000004</v>
      </c>
      <c r="P33" s="56">
        <v>1</v>
      </c>
      <c r="Q33" s="59"/>
      <c r="R33" s="59"/>
      <c r="S33" s="56">
        <v>2.2124000000000001</v>
      </c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217287.54980000001</v>
      </c>
      <c r="E35" s="59"/>
      <c r="F35" s="59"/>
      <c r="G35" s="56">
        <v>192959.53320000001</v>
      </c>
      <c r="H35" s="57">
        <v>12.607833464638601</v>
      </c>
      <c r="I35" s="56">
        <v>25386.69</v>
      </c>
      <c r="J35" s="57">
        <v>11.683453572635401</v>
      </c>
      <c r="K35" s="56">
        <v>6565.5977999999996</v>
      </c>
      <c r="L35" s="57">
        <v>3.4025775721559399</v>
      </c>
      <c r="M35" s="57">
        <v>2.8666227772892201</v>
      </c>
      <c r="N35" s="56">
        <v>6611659.4370999997</v>
      </c>
      <c r="O35" s="56">
        <v>62872553.887999997</v>
      </c>
      <c r="P35" s="56">
        <v>14677</v>
      </c>
      <c r="Q35" s="56">
        <v>13029</v>
      </c>
      <c r="R35" s="57">
        <v>12.6487067311382</v>
      </c>
      <c r="S35" s="56">
        <v>14.8046296790897</v>
      </c>
      <c r="T35" s="56">
        <v>15.436030094404799</v>
      </c>
      <c r="U35" s="58">
        <v>-4.2648848975051203</v>
      </c>
    </row>
    <row r="36" spans="1:21" ht="12" customHeight="1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2" t="s">
        <v>64</v>
      </c>
      <c r="C37" s="73"/>
      <c r="D37" s="56">
        <v>65037.07</v>
      </c>
      <c r="E37" s="59"/>
      <c r="F37" s="59"/>
      <c r="G37" s="56">
        <v>72817.13</v>
      </c>
      <c r="H37" s="57">
        <v>-10.6843815459357</v>
      </c>
      <c r="I37" s="56">
        <v>4836.4799999999996</v>
      </c>
      <c r="J37" s="57">
        <v>7.4364973698845898</v>
      </c>
      <c r="K37" s="56">
        <v>1754.75</v>
      </c>
      <c r="L37" s="57">
        <v>2.4098038469794099</v>
      </c>
      <c r="M37" s="57">
        <v>1.75622168400057</v>
      </c>
      <c r="N37" s="56">
        <v>7650962.6500000004</v>
      </c>
      <c r="O37" s="56">
        <v>61876804.549999997</v>
      </c>
      <c r="P37" s="56">
        <v>45</v>
      </c>
      <c r="Q37" s="56">
        <v>61</v>
      </c>
      <c r="R37" s="57">
        <v>-26.229508196721302</v>
      </c>
      <c r="S37" s="56">
        <v>1445.2682222222199</v>
      </c>
      <c r="T37" s="56">
        <v>6400.4562295081996</v>
      </c>
      <c r="U37" s="58">
        <v>-342.85594404524801</v>
      </c>
    </row>
    <row r="38" spans="1:21" ht="12" thickBot="1">
      <c r="A38" s="75"/>
      <c r="B38" s="72" t="s">
        <v>35</v>
      </c>
      <c r="C38" s="73"/>
      <c r="D38" s="56">
        <v>97443.78</v>
      </c>
      <c r="E38" s="59"/>
      <c r="F38" s="59"/>
      <c r="G38" s="56">
        <v>120025.69</v>
      </c>
      <c r="H38" s="57">
        <v>-18.814230520149501</v>
      </c>
      <c r="I38" s="56">
        <v>-15869.78</v>
      </c>
      <c r="J38" s="57">
        <v>-16.2860882449347</v>
      </c>
      <c r="K38" s="56">
        <v>-13641.16</v>
      </c>
      <c r="L38" s="57">
        <v>-11.365200233383399</v>
      </c>
      <c r="M38" s="57">
        <v>0.16337466901641801</v>
      </c>
      <c r="N38" s="56">
        <v>13553000.35</v>
      </c>
      <c r="O38" s="56">
        <v>121786919.17</v>
      </c>
      <c r="P38" s="56">
        <v>46</v>
      </c>
      <c r="Q38" s="56">
        <v>51</v>
      </c>
      <c r="R38" s="57">
        <v>-9.8039215686274499</v>
      </c>
      <c r="S38" s="56">
        <v>2118.3430434782599</v>
      </c>
      <c r="T38" s="56">
        <v>1493.8588235294101</v>
      </c>
      <c r="U38" s="58">
        <v>29.479843780328601</v>
      </c>
    </row>
    <row r="39" spans="1:21" ht="12" thickBot="1">
      <c r="A39" s="75"/>
      <c r="B39" s="72" t="s">
        <v>36</v>
      </c>
      <c r="C39" s="73"/>
      <c r="D39" s="56">
        <v>28859.84</v>
      </c>
      <c r="E39" s="59"/>
      <c r="F39" s="59"/>
      <c r="G39" s="56">
        <v>23479.48</v>
      </c>
      <c r="H39" s="57">
        <v>22.9151582573379</v>
      </c>
      <c r="I39" s="56">
        <v>1419.66</v>
      </c>
      <c r="J39" s="57">
        <v>4.9191540909443701</v>
      </c>
      <c r="K39" s="56">
        <v>-2496.64</v>
      </c>
      <c r="L39" s="57">
        <v>-10.6332848938733</v>
      </c>
      <c r="M39" s="57">
        <v>-1.56862823634965</v>
      </c>
      <c r="N39" s="56">
        <v>9287428.5999999996</v>
      </c>
      <c r="O39" s="56">
        <v>107587358.53</v>
      </c>
      <c r="P39" s="56">
        <v>12</v>
      </c>
      <c r="Q39" s="56">
        <v>13</v>
      </c>
      <c r="R39" s="57">
        <v>-7.6923076923076898</v>
      </c>
      <c r="S39" s="56">
        <v>2404.9866666666699</v>
      </c>
      <c r="T39" s="56">
        <v>22270.0884615385</v>
      </c>
      <c r="U39" s="58">
        <v>-825.99633795080501</v>
      </c>
    </row>
    <row r="40" spans="1:21" ht="12" thickBot="1">
      <c r="A40" s="75"/>
      <c r="B40" s="72" t="s">
        <v>37</v>
      </c>
      <c r="C40" s="73"/>
      <c r="D40" s="56">
        <v>58603.73</v>
      </c>
      <c r="E40" s="59"/>
      <c r="F40" s="59"/>
      <c r="G40" s="56">
        <v>45823.99</v>
      </c>
      <c r="H40" s="57">
        <v>27.888754340248401</v>
      </c>
      <c r="I40" s="56">
        <v>-13696.67</v>
      </c>
      <c r="J40" s="57">
        <v>-23.371669345961401</v>
      </c>
      <c r="K40" s="56">
        <v>-5620.53</v>
      </c>
      <c r="L40" s="57">
        <v>-12.265474918268801</v>
      </c>
      <c r="M40" s="57">
        <v>1.43690007881819</v>
      </c>
      <c r="N40" s="56">
        <v>10013279.710000001</v>
      </c>
      <c r="O40" s="56">
        <v>88793188.810000002</v>
      </c>
      <c r="P40" s="56">
        <v>40</v>
      </c>
      <c r="Q40" s="56">
        <v>38</v>
      </c>
      <c r="R40" s="57">
        <v>5.2631578947368398</v>
      </c>
      <c r="S40" s="56">
        <v>1465.0932499999999</v>
      </c>
      <c r="T40" s="56">
        <v>1854.7018421052601</v>
      </c>
      <c r="U40" s="58">
        <v>-26.5927504686315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-5.07</v>
      </c>
      <c r="O41" s="56">
        <v>1372.81</v>
      </c>
      <c r="P41" s="59"/>
      <c r="Q41" s="59"/>
      <c r="R41" s="59"/>
      <c r="S41" s="59"/>
      <c r="T41" s="59"/>
      <c r="U41" s="60"/>
    </row>
    <row r="42" spans="1:21" ht="12" customHeight="1" thickBot="1">
      <c r="A42" s="75"/>
      <c r="B42" s="72" t="s">
        <v>32</v>
      </c>
      <c r="C42" s="73"/>
      <c r="D42" s="56">
        <v>19809.401600000001</v>
      </c>
      <c r="E42" s="59"/>
      <c r="F42" s="59"/>
      <c r="G42" s="56">
        <v>92323.076700000005</v>
      </c>
      <c r="H42" s="57">
        <v>-78.5433909829827</v>
      </c>
      <c r="I42" s="56">
        <v>1670.7262000000001</v>
      </c>
      <c r="J42" s="57">
        <v>8.4340064063318305</v>
      </c>
      <c r="K42" s="56">
        <v>5299.5249999999996</v>
      </c>
      <c r="L42" s="57">
        <v>5.7401953979724798</v>
      </c>
      <c r="M42" s="57">
        <v>-0.68474038711016605</v>
      </c>
      <c r="N42" s="56">
        <v>1140233.7579000001</v>
      </c>
      <c r="O42" s="56">
        <v>20354679.8103</v>
      </c>
      <c r="P42" s="56">
        <v>50</v>
      </c>
      <c r="Q42" s="56">
        <v>63</v>
      </c>
      <c r="R42" s="57">
        <v>-20.634920634920601</v>
      </c>
      <c r="S42" s="56">
        <v>396.18803200000002</v>
      </c>
      <c r="T42" s="56">
        <v>229.80599365079399</v>
      </c>
      <c r="U42" s="58">
        <v>41.995725491578298</v>
      </c>
    </row>
    <row r="43" spans="1:21" ht="12" thickBot="1">
      <c r="A43" s="75"/>
      <c r="B43" s="72" t="s">
        <v>33</v>
      </c>
      <c r="C43" s="73"/>
      <c r="D43" s="56">
        <v>276432.77779999998</v>
      </c>
      <c r="E43" s="59"/>
      <c r="F43" s="59"/>
      <c r="G43" s="56">
        <v>301470.95980000001</v>
      </c>
      <c r="H43" s="57">
        <v>-8.3053379392199709</v>
      </c>
      <c r="I43" s="56">
        <v>1646.0309</v>
      </c>
      <c r="J43" s="57">
        <v>0.59545431373948998</v>
      </c>
      <c r="K43" s="56">
        <v>14745.441800000001</v>
      </c>
      <c r="L43" s="57">
        <v>4.8911649101400503</v>
      </c>
      <c r="M43" s="57">
        <v>-0.88837018772811505</v>
      </c>
      <c r="N43" s="56">
        <v>10731853.3497</v>
      </c>
      <c r="O43" s="56">
        <v>138957673.13929999</v>
      </c>
      <c r="P43" s="56">
        <v>1422</v>
      </c>
      <c r="Q43" s="56">
        <v>1339</v>
      </c>
      <c r="R43" s="57">
        <v>6.1986557132188302</v>
      </c>
      <c r="S43" s="56">
        <v>194.39717144866401</v>
      </c>
      <c r="T43" s="56">
        <v>183.96210171769999</v>
      </c>
      <c r="U43" s="58">
        <v>5.3679123277366001</v>
      </c>
    </row>
    <row r="44" spans="1:21" ht="12" thickBot="1">
      <c r="A44" s="75"/>
      <c r="B44" s="72" t="s">
        <v>38</v>
      </c>
      <c r="C44" s="73"/>
      <c r="D44" s="56">
        <v>52871.47</v>
      </c>
      <c r="E44" s="59"/>
      <c r="F44" s="59"/>
      <c r="G44" s="56">
        <v>48669.26</v>
      </c>
      <c r="H44" s="57">
        <v>8.6342179848224507</v>
      </c>
      <c r="I44" s="56">
        <v>-5441.85</v>
      </c>
      <c r="J44" s="57">
        <v>-10.2926020403821</v>
      </c>
      <c r="K44" s="56">
        <v>-444.39</v>
      </c>
      <c r="L44" s="57">
        <v>-0.91308148100053299</v>
      </c>
      <c r="M44" s="57">
        <v>11.245662593667699</v>
      </c>
      <c r="N44" s="56">
        <v>8862884.1199999992</v>
      </c>
      <c r="O44" s="56">
        <v>61259890.359999999</v>
      </c>
      <c r="P44" s="56">
        <v>49</v>
      </c>
      <c r="Q44" s="56">
        <v>85</v>
      </c>
      <c r="R44" s="57">
        <v>-42.352941176470601</v>
      </c>
      <c r="S44" s="56">
        <v>1079.0095918367299</v>
      </c>
      <c r="T44" s="56">
        <v>953.90200000000004</v>
      </c>
      <c r="U44" s="58">
        <v>11.5946691098243</v>
      </c>
    </row>
    <row r="45" spans="1:21" ht="12" thickBot="1">
      <c r="A45" s="75"/>
      <c r="B45" s="72" t="s">
        <v>39</v>
      </c>
      <c r="C45" s="73"/>
      <c r="D45" s="56">
        <v>38345.31</v>
      </c>
      <c r="E45" s="59"/>
      <c r="F45" s="59"/>
      <c r="G45" s="56">
        <v>49382.080000000002</v>
      </c>
      <c r="H45" s="57">
        <v>-22.349747114742801</v>
      </c>
      <c r="I45" s="56">
        <v>5062.45</v>
      </c>
      <c r="J45" s="57">
        <v>13.2022664570974</v>
      </c>
      <c r="K45" s="56">
        <v>6625.98</v>
      </c>
      <c r="L45" s="57">
        <v>13.417782321036301</v>
      </c>
      <c r="M45" s="57">
        <v>-0.23596962260676899</v>
      </c>
      <c r="N45" s="56">
        <v>3841443.12</v>
      </c>
      <c r="O45" s="56">
        <v>27098993.050000001</v>
      </c>
      <c r="P45" s="56">
        <v>32</v>
      </c>
      <c r="Q45" s="56">
        <v>29</v>
      </c>
      <c r="R45" s="57">
        <v>10.3448275862069</v>
      </c>
      <c r="S45" s="56">
        <v>1198.2909374999999</v>
      </c>
      <c r="T45" s="56">
        <v>708.63689655172402</v>
      </c>
      <c r="U45" s="58">
        <v>40.862700837064097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77917.698999999993</v>
      </c>
      <c r="E47" s="62"/>
      <c r="F47" s="62"/>
      <c r="G47" s="61">
        <v>11734.1813</v>
      </c>
      <c r="H47" s="63">
        <v>564.02330940634101</v>
      </c>
      <c r="I47" s="61">
        <v>13721.362300000001</v>
      </c>
      <c r="J47" s="63">
        <v>17.610071236831601</v>
      </c>
      <c r="K47" s="61">
        <v>592.54229999999995</v>
      </c>
      <c r="L47" s="63">
        <v>5.04971147837984</v>
      </c>
      <c r="M47" s="63">
        <v>22.156764166878901</v>
      </c>
      <c r="N47" s="61">
        <v>435158.02980000002</v>
      </c>
      <c r="O47" s="61">
        <v>7400614.2424999997</v>
      </c>
      <c r="P47" s="61">
        <v>15</v>
      </c>
      <c r="Q47" s="61">
        <v>17</v>
      </c>
      <c r="R47" s="63">
        <v>-11.764705882352899</v>
      </c>
      <c r="S47" s="61">
        <v>5194.5132666666696</v>
      </c>
      <c r="T47" s="61">
        <v>1277.64072941176</v>
      </c>
      <c r="U47" s="64">
        <v>75.404033759805401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3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64511.125999999997</v>
      </c>
      <c r="D2" s="37">
        <v>565579.97745042702</v>
      </c>
      <c r="E2" s="37">
        <v>416982.00647264998</v>
      </c>
      <c r="F2" s="37">
        <v>148597.97097777799</v>
      </c>
      <c r="G2" s="37">
        <v>416982.00647264998</v>
      </c>
      <c r="H2" s="37">
        <v>0.26273555801540399</v>
      </c>
    </row>
    <row r="3" spans="1:8">
      <c r="A3" s="37">
        <v>2</v>
      </c>
      <c r="B3" s="37">
        <v>13</v>
      </c>
      <c r="C3" s="37">
        <v>16922</v>
      </c>
      <c r="D3" s="37">
        <v>166976.370997436</v>
      </c>
      <c r="E3" s="37">
        <v>151061.76954273501</v>
      </c>
      <c r="F3" s="37">
        <v>15914.6014547009</v>
      </c>
      <c r="G3" s="37">
        <v>151061.76954273501</v>
      </c>
      <c r="H3" s="37">
        <v>9.53105002799782E-2</v>
      </c>
    </row>
    <row r="4" spans="1:8">
      <c r="A4" s="37">
        <v>3</v>
      </c>
      <c r="B4" s="37">
        <v>14</v>
      </c>
      <c r="C4" s="37">
        <v>94013</v>
      </c>
      <c r="D4" s="37">
        <v>84044.565177218101</v>
      </c>
      <c r="E4" s="37">
        <v>56791.152415251701</v>
      </c>
      <c r="F4" s="37">
        <v>27253.4127619664</v>
      </c>
      <c r="G4" s="37">
        <v>56791.152415251701</v>
      </c>
      <c r="H4" s="37">
        <v>0.324273350745516</v>
      </c>
    </row>
    <row r="5" spans="1:8">
      <c r="A5" s="37">
        <v>4</v>
      </c>
      <c r="B5" s="37">
        <v>15</v>
      </c>
      <c r="C5" s="37">
        <v>2749</v>
      </c>
      <c r="D5" s="37">
        <v>50080.6498517207</v>
      </c>
      <c r="E5" s="37">
        <v>38113.717099667199</v>
      </c>
      <c r="F5" s="37">
        <v>11966.932752053601</v>
      </c>
      <c r="G5" s="37">
        <v>38113.717099667199</v>
      </c>
      <c r="H5" s="37">
        <v>0.238953224199074</v>
      </c>
    </row>
    <row r="6" spans="1:8">
      <c r="A6" s="37">
        <v>5</v>
      </c>
      <c r="B6" s="37">
        <v>16</v>
      </c>
      <c r="C6" s="37">
        <v>2745</v>
      </c>
      <c r="D6" s="37">
        <v>220142.39869572601</v>
      </c>
      <c r="E6" s="37">
        <v>189961.846655556</v>
      </c>
      <c r="F6" s="37">
        <v>30180.5520401709</v>
      </c>
      <c r="G6" s="37">
        <v>189961.846655556</v>
      </c>
      <c r="H6" s="37">
        <v>0.13709559003163899</v>
      </c>
    </row>
    <row r="7" spans="1:8">
      <c r="A7" s="37">
        <v>6</v>
      </c>
      <c r="B7" s="37">
        <v>17</v>
      </c>
      <c r="C7" s="37">
        <v>15249</v>
      </c>
      <c r="D7" s="37">
        <v>241462.293095726</v>
      </c>
      <c r="E7" s="37">
        <v>163389.150539316</v>
      </c>
      <c r="F7" s="37">
        <v>78073.142556410297</v>
      </c>
      <c r="G7" s="37">
        <v>163389.150539316</v>
      </c>
      <c r="H7" s="37">
        <v>0.323334718458333</v>
      </c>
    </row>
    <row r="8" spans="1:8">
      <c r="A8" s="37">
        <v>7</v>
      </c>
      <c r="B8" s="37">
        <v>18</v>
      </c>
      <c r="C8" s="37">
        <v>81613</v>
      </c>
      <c r="D8" s="37">
        <v>118775.400309402</v>
      </c>
      <c r="E8" s="37">
        <v>99249.693406837599</v>
      </c>
      <c r="F8" s="37">
        <v>19525.706902564099</v>
      </c>
      <c r="G8" s="37">
        <v>99249.693406837599</v>
      </c>
      <c r="H8" s="37">
        <v>0.16439184251706099</v>
      </c>
    </row>
    <row r="9" spans="1:8">
      <c r="A9" s="37">
        <v>8</v>
      </c>
      <c r="B9" s="37">
        <v>19</v>
      </c>
      <c r="C9" s="37">
        <v>14090</v>
      </c>
      <c r="D9" s="37">
        <v>121277.973932479</v>
      </c>
      <c r="E9" s="37">
        <v>97625.853439316197</v>
      </c>
      <c r="F9" s="37">
        <v>23652.120493162402</v>
      </c>
      <c r="G9" s="37">
        <v>97625.853439316197</v>
      </c>
      <c r="H9" s="37">
        <v>0.19502404044390401</v>
      </c>
    </row>
    <row r="10" spans="1:8">
      <c r="A10" s="37">
        <v>9</v>
      </c>
      <c r="B10" s="37">
        <v>21</v>
      </c>
      <c r="C10" s="37">
        <v>211354</v>
      </c>
      <c r="D10" s="37">
        <v>691481.26093784894</v>
      </c>
      <c r="E10" s="37">
        <v>711911.95369999995</v>
      </c>
      <c r="F10" s="37">
        <v>-20470.140912820501</v>
      </c>
      <c r="G10" s="37">
        <v>711911.95369999995</v>
      </c>
      <c r="H10" s="37">
        <v>-2.9605008742971499E-2</v>
      </c>
    </row>
    <row r="11" spans="1:8">
      <c r="A11" s="37">
        <v>10</v>
      </c>
      <c r="B11" s="37">
        <v>22</v>
      </c>
      <c r="C11" s="37">
        <v>40538</v>
      </c>
      <c r="D11" s="37">
        <v>835762.55771367496</v>
      </c>
      <c r="E11" s="37">
        <v>752522.30014871794</v>
      </c>
      <c r="F11" s="37">
        <v>83240.257564957297</v>
      </c>
      <c r="G11" s="37">
        <v>752522.30014871794</v>
      </c>
      <c r="H11" s="37">
        <v>9.9597974085690794E-2</v>
      </c>
    </row>
    <row r="12" spans="1:8">
      <c r="A12" s="37">
        <v>11</v>
      </c>
      <c r="B12" s="37">
        <v>23</v>
      </c>
      <c r="C12" s="37">
        <v>127399.82399999999</v>
      </c>
      <c r="D12" s="37">
        <v>1265275.34825214</v>
      </c>
      <c r="E12" s="37">
        <v>1093535.5977794901</v>
      </c>
      <c r="F12" s="37">
        <v>164501.26901965801</v>
      </c>
      <c r="G12" s="37">
        <v>1093535.5977794901</v>
      </c>
      <c r="H12" s="37">
        <v>0.130760292771231</v>
      </c>
    </row>
    <row r="13" spans="1:8">
      <c r="A13" s="37">
        <v>12</v>
      </c>
      <c r="B13" s="37">
        <v>24</v>
      </c>
      <c r="C13" s="37">
        <v>19777</v>
      </c>
      <c r="D13" s="37">
        <v>564075.76130170899</v>
      </c>
      <c r="E13" s="37">
        <v>525436.90370598296</v>
      </c>
      <c r="F13" s="37">
        <v>38638.857595726498</v>
      </c>
      <c r="G13" s="37">
        <v>525436.90370598296</v>
      </c>
      <c r="H13" s="37">
        <v>6.8499411331839802E-2</v>
      </c>
    </row>
    <row r="14" spans="1:8">
      <c r="A14" s="37">
        <v>13</v>
      </c>
      <c r="B14" s="37">
        <v>25</v>
      </c>
      <c r="C14" s="37">
        <v>92230</v>
      </c>
      <c r="D14" s="37">
        <v>1267849.8785000001</v>
      </c>
      <c r="E14" s="37">
        <v>1188045.5464999999</v>
      </c>
      <c r="F14" s="37">
        <v>79804.331999999995</v>
      </c>
      <c r="G14" s="37">
        <v>1188045.5464999999</v>
      </c>
      <c r="H14" s="37">
        <v>6.2944622508791806E-2</v>
      </c>
    </row>
    <row r="15" spans="1:8">
      <c r="A15" s="37">
        <v>14</v>
      </c>
      <c r="B15" s="37">
        <v>26</v>
      </c>
      <c r="C15" s="37">
        <v>55160</v>
      </c>
      <c r="D15" s="37">
        <v>324381.35593133699</v>
      </c>
      <c r="E15" s="37">
        <v>283100.36749850202</v>
      </c>
      <c r="F15" s="37">
        <v>41280.9884328341</v>
      </c>
      <c r="G15" s="37">
        <v>283100.36749850202</v>
      </c>
      <c r="H15" s="37">
        <v>0.12726066920310999</v>
      </c>
    </row>
    <row r="16" spans="1:8">
      <c r="A16" s="37">
        <v>15</v>
      </c>
      <c r="B16" s="37">
        <v>27</v>
      </c>
      <c r="C16" s="37">
        <v>122062.86</v>
      </c>
      <c r="D16" s="37">
        <v>1014063.03696693</v>
      </c>
      <c r="E16" s="37">
        <v>955997.96122216899</v>
      </c>
      <c r="F16" s="37">
        <v>58017.896257582601</v>
      </c>
      <c r="G16" s="37">
        <v>955997.96122216899</v>
      </c>
      <c r="H16" s="37">
        <v>5.7215965440403499E-2</v>
      </c>
    </row>
    <row r="17" spans="1:9">
      <c r="A17" s="37">
        <v>16</v>
      </c>
      <c r="B17" s="37">
        <v>29</v>
      </c>
      <c r="C17" s="37">
        <v>162324</v>
      </c>
      <c r="D17" s="37">
        <v>2141582.1003264999</v>
      </c>
      <c r="E17" s="37">
        <v>1937878.56623077</v>
      </c>
      <c r="F17" s="37">
        <v>202880.799052991</v>
      </c>
      <c r="G17" s="37">
        <v>1937878.56623077</v>
      </c>
      <c r="H17" s="37">
        <v>9.4770483008537201E-2</v>
      </c>
    </row>
    <row r="18" spans="1:9">
      <c r="A18" s="37">
        <v>17</v>
      </c>
      <c r="B18" s="37">
        <v>31</v>
      </c>
      <c r="C18" s="37">
        <v>27865.696</v>
      </c>
      <c r="D18" s="37">
        <v>268614.92634640302</v>
      </c>
      <c r="E18" s="37">
        <v>228667.091030432</v>
      </c>
      <c r="F18" s="37">
        <v>39947.835315971301</v>
      </c>
      <c r="G18" s="37">
        <v>228667.091030432</v>
      </c>
      <c r="H18" s="37">
        <v>0.14871785369237001</v>
      </c>
    </row>
    <row r="19" spans="1:9">
      <c r="A19" s="37">
        <v>18</v>
      </c>
      <c r="B19" s="37">
        <v>32</v>
      </c>
      <c r="C19" s="37">
        <v>20994.659</v>
      </c>
      <c r="D19" s="37">
        <v>331170.60715025302</v>
      </c>
      <c r="E19" s="37">
        <v>312411.00051812798</v>
      </c>
      <c r="F19" s="37">
        <v>18759.6066321254</v>
      </c>
      <c r="G19" s="37">
        <v>312411.00051812798</v>
      </c>
      <c r="H19" s="37">
        <v>5.6646351539326303E-2</v>
      </c>
    </row>
    <row r="20" spans="1:9">
      <c r="A20" s="37">
        <v>19</v>
      </c>
      <c r="B20" s="37">
        <v>33</v>
      </c>
      <c r="C20" s="37">
        <v>45917.548000000003</v>
      </c>
      <c r="D20" s="37">
        <v>621875.47834261402</v>
      </c>
      <c r="E20" s="37">
        <v>496904.04305685899</v>
      </c>
      <c r="F20" s="37">
        <v>124971.435285755</v>
      </c>
      <c r="G20" s="37">
        <v>496904.04305685899</v>
      </c>
      <c r="H20" s="37">
        <v>0.200958937340352</v>
      </c>
    </row>
    <row r="21" spans="1:9">
      <c r="A21" s="37">
        <v>20</v>
      </c>
      <c r="B21" s="37">
        <v>34</v>
      </c>
      <c r="C21" s="37">
        <v>37001.250999999997</v>
      </c>
      <c r="D21" s="37">
        <v>211501.84436870099</v>
      </c>
      <c r="E21" s="37">
        <v>157476.180433392</v>
      </c>
      <c r="F21" s="37">
        <v>54025.663935308999</v>
      </c>
      <c r="G21" s="37">
        <v>157476.180433392</v>
      </c>
      <c r="H21" s="37">
        <v>0.25543826389111102</v>
      </c>
    </row>
    <row r="22" spans="1:9">
      <c r="A22" s="37">
        <v>21</v>
      </c>
      <c r="B22" s="37">
        <v>35</v>
      </c>
      <c r="C22" s="37">
        <v>41137.557000000001</v>
      </c>
      <c r="D22" s="37">
        <v>1084304.5539150401</v>
      </c>
      <c r="E22" s="37">
        <v>1023829.71235487</v>
      </c>
      <c r="F22" s="37">
        <v>60474.841560177003</v>
      </c>
      <c r="G22" s="37">
        <v>1023829.71235487</v>
      </c>
      <c r="H22" s="37">
        <v>5.5772929608958598E-2</v>
      </c>
    </row>
    <row r="23" spans="1:9">
      <c r="A23" s="37">
        <v>22</v>
      </c>
      <c r="B23" s="37">
        <v>36</v>
      </c>
      <c r="C23" s="37">
        <v>158355.59</v>
      </c>
      <c r="D23" s="37">
        <v>779947.39583628299</v>
      </c>
      <c r="E23" s="37">
        <v>685472.29347923701</v>
      </c>
      <c r="F23" s="37">
        <v>94475.102357046606</v>
      </c>
      <c r="G23" s="37">
        <v>685472.29347923701</v>
      </c>
      <c r="H23" s="37">
        <v>0.121130095262063</v>
      </c>
    </row>
    <row r="24" spans="1:9">
      <c r="A24" s="37">
        <v>23</v>
      </c>
      <c r="B24" s="37">
        <v>37</v>
      </c>
      <c r="C24" s="37">
        <v>115024.65</v>
      </c>
      <c r="D24" s="37">
        <v>885717.82661327405</v>
      </c>
      <c r="E24" s="37">
        <v>782417.05336437502</v>
      </c>
      <c r="F24" s="37">
        <v>103300.773248899</v>
      </c>
      <c r="G24" s="37">
        <v>782417.05336437502</v>
      </c>
      <c r="H24" s="37">
        <v>0.11662943902110599</v>
      </c>
    </row>
    <row r="25" spans="1:9">
      <c r="A25" s="37">
        <v>24</v>
      </c>
      <c r="B25" s="37">
        <v>38</v>
      </c>
      <c r="C25" s="37">
        <v>196008.56599999999</v>
      </c>
      <c r="D25" s="37">
        <v>922419.09642743401</v>
      </c>
      <c r="E25" s="37">
        <v>891812.85670796502</v>
      </c>
      <c r="F25" s="37">
        <v>30606.239719468998</v>
      </c>
      <c r="G25" s="37">
        <v>891812.85670796502</v>
      </c>
      <c r="H25" s="37">
        <v>3.31804055640307E-2</v>
      </c>
    </row>
    <row r="26" spans="1:9">
      <c r="A26" s="37">
        <v>25</v>
      </c>
      <c r="B26" s="37">
        <v>39</v>
      </c>
      <c r="C26" s="37">
        <v>68833.134000000005</v>
      </c>
      <c r="D26" s="37">
        <v>119147.648883314</v>
      </c>
      <c r="E26" s="37">
        <v>93272.2345195979</v>
      </c>
      <c r="F26" s="37">
        <v>25875.4143637165</v>
      </c>
      <c r="G26" s="37">
        <v>93272.2345195979</v>
      </c>
      <c r="H26" s="37">
        <v>0.217171002585685</v>
      </c>
    </row>
    <row r="27" spans="1:9">
      <c r="A27" s="37">
        <v>26</v>
      </c>
      <c r="B27" s="37">
        <v>40</v>
      </c>
      <c r="C27" s="37">
        <v>1</v>
      </c>
      <c r="D27" s="37">
        <v>2.2124000000000001</v>
      </c>
      <c r="E27" s="37">
        <v>2.2124000000000001</v>
      </c>
      <c r="F27" s="37">
        <v>0</v>
      </c>
      <c r="G27" s="37">
        <v>2.2124000000000001</v>
      </c>
      <c r="H27" s="37">
        <v>0</v>
      </c>
    </row>
    <row r="28" spans="1:9">
      <c r="A28" s="37">
        <v>27</v>
      </c>
      <c r="B28" s="37">
        <v>42</v>
      </c>
      <c r="C28" s="37">
        <v>11489.188</v>
      </c>
      <c r="D28" s="37">
        <v>217287.54990000001</v>
      </c>
      <c r="E28" s="37">
        <v>191900.84150000001</v>
      </c>
      <c r="F28" s="37">
        <v>25386.7084</v>
      </c>
      <c r="G28" s="37">
        <v>191900.84150000001</v>
      </c>
      <c r="H28" s="37">
        <v>0.116834620353</v>
      </c>
    </row>
    <row r="29" spans="1:9">
      <c r="A29" s="37">
        <v>28</v>
      </c>
      <c r="B29" s="37">
        <v>75</v>
      </c>
      <c r="C29" s="37">
        <v>54</v>
      </c>
      <c r="D29" s="37">
        <v>19809.4017094017</v>
      </c>
      <c r="E29" s="37">
        <v>18138.6752136752</v>
      </c>
      <c r="F29" s="37">
        <v>1670.7264957264999</v>
      </c>
      <c r="G29" s="37">
        <v>18138.6752136752</v>
      </c>
      <c r="H29" s="37">
        <v>8.4340078526125004E-2</v>
      </c>
    </row>
    <row r="30" spans="1:9">
      <c r="A30" s="37">
        <v>29</v>
      </c>
      <c r="B30" s="37">
        <v>76</v>
      </c>
      <c r="C30" s="37">
        <v>3105</v>
      </c>
      <c r="D30" s="37">
        <v>276432.77362906002</v>
      </c>
      <c r="E30" s="37">
        <v>274786.744434188</v>
      </c>
      <c r="F30" s="37">
        <v>1628.9351777777799</v>
      </c>
      <c r="G30" s="37">
        <v>274786.744434188</v>
      </c>
      <c r="H30" s="37">
        <v>5.8930635919948104E-3</v>
      </c>
    </row>
    <row r="31" spans="1:9">
      <c r="A31" s="30">
        <v>30</v>
      </c>
      <c r="B31" s="39">
        <v>99</v>
      </c>
      <c r="C31" s="40">
        <v>16</v>
      </c>
      <c r="D31" s="40">
        <v>77917.699115044205</v>
      </c>
      <c r="E31" s="40">
        <v>64196.337205960197</v>
      </c>
      <c r="F31" s="40">
        <v>13721.361909084</v>
      </c>
      <c r="G31" s="40">
        <v>64196.337205960197</v>
      </c>
      <c r="H31" s="40">
        <v>0.17610070709126899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41</v>
      </c>
      <c r="D34" s="34">
        <v>65037.07</v>
      </c>
      <c r="E34" s="34">
        <v>60200.59</v>
      </c>
      <c r="F34" s="30"/>
      <c r="G34" s="30"/>
      <c r="H34" s="30"/>
    </row>
    <row r="35" spans="1:8">
      <c r="A35" s="30"/>
      <c r="B35" s="33">
        <v>71</v>
      </c>
      <c r="C35" s="34">
        <v>44</v>
      </c>
      <c r="D35" s="34">
        <v>97443.78</v>
      </c>
      <c r="E35" s="34">
        <v>113313.56</v>
      </c>
      <c r="F35" s="30"/>
      <c r="G35" s="30"/>
      <c r="H35" s="30"/>
    </row>
    <row r="36" spans="1:8">
      <c r="A36" s="30"/>
      <c r="B36" s="33">
        <v>72</v>
      </c>
      <c r="C36" s="34">
        <v>12</v>
      </c>
      <c r="D36" s="34">
        <v>28859.84</v>
      </c>
      <c r="E36" s="34">
        <v>27440.18</v>
      </c>
      <c r="F36" s="30"/>
      <c r="G36" s="30"/>
      <c r="H36" s="30"/>
    </row>
    <row r="37" spans="1:8">
      <c r="A37" s="30"/>
      <c r="B37" s="33">
        <v>73</v>
      </c>
      <c r="C37" s="34">
        <v>34</v>
      </c>
      <c r="D37" s="34">
        <v>58603.73</v>
      </c>
      <c r="E37" s="34">
        <v>72300.399999999994</v>
      </c>
      <c r="F37" s="30"/>
      <c r="G37" s="30"/>
      <c r="H37" s="30"/>
    </row>
    <row r="38" spans="1:8">
      <c r="A38" s="30"/>
      <c r="B38" s="33">
        <v>77</v>
      </c>
      <c r="C38" s="34">
        <v>39</v>
      </c>
      <c r="D38" s="34">
        <v>52871.47</v>
      </c>
      <c r="E38" s="34">
        <v>58313.32</v>
      </c>
      <c r="F38" s="30"/>
      <c r="G38" s="30"/>
      <c r="H38" s="30"/>
    </row>
    <row r="39" spans="1:8">
      <c r="A39" s="30"/>
      <c r="B39" s="33">
        <v>78</v>
      </c>
      <c r="C39" s="34">
        <v>30</v>
      </c>
      <c r="D39" s="34">
        <v>38345.31</v>
      </c>
      <c r="E39" s="34">
        <v>33282.86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2016-10-28T00:25:57Z</dcterms:modified>
</cp:coreProperties>
</file>