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<sst xmlns="http://schemas.openxmlformats.org/spreadsheetml/2006/main" count="121" uniqueCount="80">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</sst>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9aec0b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9aebe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9aec0b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4" sqref="K3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21195811.589000002</v>
      </c>
      <c r="F3" s="25">
        <f>RA!I7</f>
        <v>1103741.4882</v>
      </c>
      <c r="G3" s="16">
        <f>SUM(G4:G42)</f>
        <v>20092070.100799993</v>
      </c>
      <c r="H3" s="27">
        <f>RA!J7</f>
        <v>5.2073565740356402</v>
      </c>
      <c r="I3" s="20">
        <f>SUM(I4:I42)</f>
        <v>21195818.128110204</v>
      </c>
      <c r="J3" s="21">
        <f>SUM(J4:J42)</f>
        <v>20092070.092202794</v>
      </c>
      <c r="K3" s="22">
        <f>E3-I3</f>
        <v>-6.5391102023422718</v>
      </c>
      <c r="L3" s="22">
        <f>G3-J3</f>
        <v>8.597198873758316E-3</v>
      </c>
    </row>
    <row r="4" spans="1:13">
      <c r="A4" s="71">
        <f>RA!A8</f>
        <v>42671</v>
      </c>
      <c r="B4" s="12">
        <v>12</v>
      </c>
      <c r="C4" s="66" t="s">
        <v>6</v>
      </c>
      <c r="D4" s="66"/>
      <c r="E4" s="15">
        <f>VLOOKUP(C4,RA!B8:D35,3,0)</f>
        <v>803518.97380000004</v>
      </c>
      <c r="F4" s="25">
        <f>VLOOKUP(C4,RA!B8:I38,8,0)</f>
        <v>153807.0189</v>
      </c>
      <c r="G4" s="16">
        <f t="shared" ref="G4:G42" si="0">E4-F4</f>
        <v>649711.95490000001</v>
      </c>
      <c r="H4" s="27">
        <f>RA!J8</f>
        <v>19.1416785309519</v>
      </c>
      <c r="I4" s="20">
        <f>VLOOKUP(B4,RMS!B:D,3,FALSE)</f>
        <v>803519.70472051296</v>
      </c>
      <c r="J4" s="21">
        <f>VLOOKUP(B4,RMS!B:E,4,FALSE)</f>
        <v>649711.965664102</v>
      </c>
      <c r="K4" s="22">
        <f t="shared" ref="K4:K42" si="1">E4-I4</f>
        <v>-0.73092051292769611</v>
      </c>
      <c r="L4" s="22">
        <f t="shared" ref="L4:L42" si="2">G4-J4</f>
        <v>-1.076410198584199E-2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81040.205799999996</v>
      </c>
      <c r="F5" s="25">
        <f>VLOOKUP(C5,RA!B9:I39,8,0)</f>
        <v>18367.672299999998</v>
      </c>
      <c r="G5" s="16">
        <f t="shared" si="0"/>
        <v>62672.533499999998</v>
      </c>
      <c r="H5" s="27">
        <f>RA!J9</f>
        <v>22.6648885188295</v>
      </c>
      <c r="I5" s="20">
        <f>VLOOKUP(B5,RMS!B:D,3,FALSE)</f>
        <v>81040.263234187994</v>
      </c>
      <c r="J5" s="21">
        <f>VLOOKUP(B5,RMS!B:E,4,FALSE)</f>
        <v>62672.528809401701</v>
      </c>
      <c r="K5" s="22">
        <f t="shared" si="1"/>
        <v>-5.7434187998296693E-2</v>
      </c>
      <c r="L5" s="22">
        <f t="shared" si="2"/>
        <v>4.6905982962925918E-3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96128.267500000002</v>
      </c>
      <c r="F6" s="25">
        <f>VLOOKUP(C6,RA!B10:I40,8,0)</f>
        <v>31518.8704</v>
      </c>
      <c r="G6" s="16">
        <f t="shared" si="0"/>
        <v>64609.397100000002</v>
      </c>
      <c r="H6" s="27">
        <f>RA!J10</f>
        <v>32.788347506626998</v>
      </c>
      <c r="I6" s="20">
        <f>VLOOKUP(B6,RMS!B:D,3,FALSE)</f>
        <v>96130.364660880397</v>
      </c>
      <c r="J6" s="21">
        <f>VLOOKUP(B6,RMS!B:E,4,FALSE)</f>
        <v>64609.399869882604</v>
      </c>
      <c r="K6" s="22">
        <f>E6-I6</f>
        <v>-2.0971608803956769</v>
      </c>
      <c r="L6" s="22">
        <f t="shared" si="2"/>
        <v>-2.7698826015694067E-3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51081.004699999998</v>
      </c>
      <c r="F7" s="25">
        <f>VLOOKUP(C7,RA!B11:I41,8,0)</f>
        <v>11383.385200000001</v>
      </c>
      <c r="G7" s="16">
        <f t="shared" si="0"/>
        <v>39697.619500000001</v>
      </c>
      <c r="H7" s="27">
        <f>RA!J11</f>
        <v>22.284967311929201</v>
      </c>
      <c r="I7" s="20">
        <f>VLOOKUP(B7,RMS!B:D,3,FALSE)</f>
        <v>51081.0351385674</v>
      </c>
      <c r="J7" s="21">
        <f>VLOOKUP(B7,RMS!B:E,4,FALSE)</f>
        <v>39697.619849315503</v>
      </c>
      <c r="K7" s="22">
        <f t="shared" si="1"/>
        <v>-3.0438567402597982E-2</v>
      </c>
      <c r="L7" s="22">
        <f t="shared" si="2"/>
        <v>-3.4931550180772319E-4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214252.97779999999</v>
      </c>
      <c r="F8" s="25">
        <f>VLOOKUP(C8,RA!B12:I42,8,0)</f>
        <v>33673.367200000001</v>
      </c>
      <c r="G8" s="16">
        <f t="shared" si="0"/>
        <v>180579.61059999999</v>
      </c>
      <c r="H8" s="27">
        <f>RA!J12</f>
        <v>15.7166390618072</v>
      </c>
      <c r="I8" s="20">
        <f>VLOOKUP(B8,RMS!B:D,3,FALSE)</f>
        <v>214252.96514102601</v>
      </c>
      <c r="J8" s="21">
        <f>VLOOKUP(B8,RMS!B:E,4,FALSE)</f>
        <v>180579.609280342</v>
      </c>
      <c r="K8" s="22">
        <f t="shared" si="1"/>
        <v>1.2658973981160671E-2</v>
      </c>
      <c r="L8" s="22">
        <f t="shared" si="2"/>
        <v>1.3196579820942134E-3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319107.78779999999</v>
      </c>
      <c r="F9" s="25">
        <f>VLOOKUP(C9,RA!B13:I43,8,0)</f>
        <v>93449.212899999999</v>
      </c>
      <c r="G9" s="16">
        <f t="shared" si="0"/>
        <v>225658.57490000001</v>
      </c>
      <c r="H9" s="27">
        <f>RA!J13</f>
        <v>29.2845290753509</v>
      </c>
      <c r="I9" s="20">
        <f>VLOOKUP(B9,RMS!B:D,3,FALSE)</f>
        <v>319108.00066153798</v>
      </c>
      <c r="J9" s="21">
        <f>VLOOKUP(B9,RMS!B:E,4,FALSE)</f>
        <v>225658.573864103</v>
      </c>
      <c r="K9" s="22">
        <f t="shared" si="1"/>
        <v>-0.21286153799155727</v>
      </c>
      <c r="L9" s="22">
        <f t="shared" si="2"/>
        <v>1.0358970030210912E-3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143908.20069999999</v>
      </c>
      <c r="F10" s="25">
        <f>VLOOKUP(C10,RA!B14:I43,8,0)</f>
        <v>27991.273099999999</v>
      </c>
      <c r="G10" s="16">
        <f t="shared" si="0"/>
        <v>115916.9276</v>
      </c>
      <c r="H10" s="27">
        <f>RA!J14</f>
        <v>19.450783877391601</v>
      </c>
      <c r="I10" s="20">
        <f>VLOOKUP(B10,RMS!B:D,3,FALSE)</f>
        <v>143908.19631111101</v>
      </c>
      <c r="J10" s="21">
        <f>VLOOKUP(B10,RMS!B:E,4,FALSE)</f>
        <v>115916.93022051299</v>
      </c>
      <c r="K10" s="22">
        <f t="shared" si="1"/>
        <v>4.3888889777008444E-3</v>
      </c>
      <c r="L10" s="22">
        <f t="shared" si="2"/>
        <v>-2.6205129979643971E-3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146181.7016</v>
      </c>
      <c r="F11" s="25">
        <f>VLOOKUP(C11,RA!B15:I44,8,0)</f>
        <v>30252.107899999999</v>
      </c>
      <c r="G11" s="16">
        <f t="shared" si="0"/>
        <v>115929.5937</v>
      </c>
      <c r="H11" s="27">
        <f>RA!J15</f>
        <v>20.694866436005402</v>
      </c>
      <c r="I11" s="20">
        <f>VLOOKUP(B11,RMS!B:D,3,FALSE)</f>
        <v>146181.90511025599</v>
      </c>
      <c r="J11" s="21">
        <f>VLOOKUP(B11,RMS!B:E,4,FALSE)</f>
        <v>115929.592238461</v>
      </c>
      <c r="K11" s="22">
        <f t="shared" si="1"/>
        <v>-0.20351025598938577</v>
      </c>
      <c r="L11" s="22">
        <f t="shared" si="2"/>
        <v>1.4615389954997227E-3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908434.01280000003</v>
      </c>
      <c r="F12" s="25">
        <f>VLOOKUP(C12,RA!B16:I45,8,0)</f>
        <v>-25228.274300000001</v>
      </c>
      <c r="G12" s="16">
        <f t="shared" si="0"/>
        <v>933662.28710000007</v>
      </c>
      <c r="H12" s="27">
        <f>RA!J16</f>
        <v>-2.7771168785546401</v>
      </c>
      <c r="I12" s="20">
        <f>VLOOKUP(B12,RMS!B:D,3,FALSE)</f>
        <v>908433.72374358994</v>
      </c>
      <c r="J12" s="21">
        <f>VLOOKUP(B12,RMS!B:E,4,FALSE)</f>
        <v>933662.28709999996</v>
      </c>
      <c r="K12" s="22">
        <f t="shared" si="1"/>
        <v>0.28905641008168459</v>
      </c>
      <c r="L12" s="22">
        <f t="shared" si="2"/>
        <v>0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790584.21790000005</v>
      </c>
      <c r="F13" s="25">
        <f>VLOOKUP(C13,RA!B17:I46,8,0)</f>
        <v>58319.428699999997</v>
      </c>
      <c r="G13" s="16">
        <f t="shared" si="0"/>
        <v>732264.7892</v>
      </c>
      <c r="H13" s="27">
        <f>RA!J17</f>
        <v>7.3767509367833997</v>
      </c>
      <c r="I13" s="20">
        <f>VLOOKUP(B13,RMS!B:D,3,FALSE)</f>
        <v>790584.21531538502</v>
      </c>
      <c r="J13" s="21">
        <f>VLOOKUP(B13,RMS!B:E,4,FALSE)</f>
        <v>732264.78899230796</v>
      </c>
      <c r="K13" s="22">
        <f t="shared" si="1"/>
        <v>2.5846150238066912E-3</v>
      </c>
      <c r="L13" s="22">
        <f t="shared" si="2"/>
        <v>2.0769203547388315E-4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1602705.1338</v>
      </c>
      <c r="F14" s="25">
        <f>VLOOKUP(C14,RA!B18:I47,8,0)</f>
        <v>219551.4522</v>
      </c>
      <c r="G14" s="16">
        <f t="shared" si="0"/>
        <v>1383153.6816</v>
      </c>
      <c r="H14" s="27">
        <f>RA!J18</f>
        <v>13.698805074608201</v>
      </c>
      <c r="I14" s="20">
        <f>VLOOKUP(B14,RMS!B:D,3,FALSE)</f>
        <v>1602705.54051538</v>
      </c>
      <c r="J14" s="21">
        <f>VLOOKUP(B14,RMS!B:E,4,FALSE)</f>
        <v>1383153.66917863</v>
      </c>
      <c r="K14" s="22">
        <f t="shared" si="1"/>
        <v>-0.40671538002789021</v>
      </c>
      <c r="L14" s="22">
        <f t="shared" si="2"/>
        <v>1.2421370018273592E-2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586875.02720000001</v>
      </c>
      <c r="F15" s="25">
        <f>VLOOKUP(C15,RA!B19:I48,8,0)</f>
        <v>45551.740400000002</v>
      </c>
      <c r="G15" s="16">
        <f t="shared" si="0"/>
        <v>541323.2868</v>
      </c>
      <c r="H15" s="27">
        <f>RA!J19</f>
        <v>7.7617445433534398</v>
      </c>
      <c r="I15" s="20">
        <f>VLOOKUP(B15,RMS!B:D,3,FALSE)</f>
        <v>586875.05696837604</v>
      </c>
      <c r="J15" s="21">
        <f>VLOOKUP(B15,RMS!B:E,4,FALSE)</f>
        <v>541323.28650940198</v>
      </c>
      <c r="K15" s="22">
        <f t="shared" si="1"/>
        <v>-2.9768376029096544E-2</v>
      </c>
      <c r="L15" s="22">
        <f t="shared" si="2"/>
        <v>2.9059802182018757E-4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1260212.7833</v>
      </c>
      <c r="F16" s="25">
        <f>VLOOKUP(C16,RA!B20:I49,8,0)</f>
        <v>58196.866000000002</v>
      </c>
      <c r="G16" s="16">
        <f t="shared" si="0"/>
        <v>1202015.9173000001</v>
      </c>
      <c r="H16" s="27">
        <f>RA!J20</f>
        <v>4.6180190179951497</v>
      </c>
      <c r="I16" s="20">
        <f>VLOOKUP(B16,RMS!B:D,3,FALSE)</f>
        <v>1260213.0303437901</v>
      </c>
      <c r="J16" s="21">
        <f>VLOOKUP(B16,RMS!B:E,4,FALSE)</f>
        <v>1202015.9173000001</v>
      </c>
      <c r="K16" s="22">
        <f t="shared" si="1"/>
        <v>-0.24704379006288946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364258.64679999999</v>
      </c>
      <c r="F17" s="25">
        <f>VLOOKUP(C17,RA!B21:I50,8,0)</f>
        <v>41709.271099999998</v>
      </c>
      <c r="G17" s="16">
        <f t="shared" si="0"/>
        <v>322549.37569999998</v>
      </c>
      <c r="H17" s="27">
        <f>RA!J21</f>
        <v>11.4504546333806</v>
      </c>
      <c r="I17" s="20">
        <f>VLOOKUP(B17,RMS!B:D,3,FALSE)</f>
        <v>364258.30073390802</v>
      </c>
      <c r="J17" s="21">
        <f>VLOOKUP(B17,RMS!B:E,4,FALSE)</f>
        <v>322549.37576768798</v>
      </c>
      <c r="K17" s="22">
        <f t="shared" si="1"/>
        <v>0.34606609196634963</v>
      </c>
      <c r="L17" s="22">
        <f t="shared" si="2"/>
        <v>-6.7688000854104757E-5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1097193.0342000001</v>
      </c>
      <c r="F18" s="25">
        <f>VLOOKUP(C18,RA!B22:I51,8,0)</f>
        <v>67148.593999999997</v>
      </c>
      <c r="G18" s="16">
        <f t="shared" si="0"/>
        <v>1030044.4402000001</v>
      </c>
      <c r="H18" s="27">
        <f>RA!J22</f>
        <v>6.1200346618095596</v>
      </c>
      <c r="I18" s="20">
        <f>VLOOKUP(B18,RMS!B:D,3,FALSE)</f>
        <v>1097194.40991838</v>
      </c>
      <c r="J18" s="21">
        <f>VLOOKUP(B18,RMS!B:E,4,FALSE)</f>
        <v>1030044.44333735</v>
      </c>
      <c r="K18" s="22">
        <f t="shared" si="1"/>
        <v>-1.3757183798588812</v>
      </c>
      <c r="L18" s="22">
        <f t="shared" si="2"/>
        <v>-3.1373499659821391E-3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2147314.9635999999</v>
      </c>
      <c r="F19" s="25">
        <f>VLOOKUP(C19,RA!B23:I52,8,0)</f>
        <v>198762.85649999999</v>
      </c>
      <c r="G19" s="16">
        <f t="shared" si="0"/>
        <v>1948552.1070999999</v>
      </c>
      <c r="H19" s="27">
        <f>RA!J23</f>
        <v>9.2563438465855796</v>
      </c>
      <c r="I19" s="20">
        <f>VLOOKUP(B19,RMS!B:D,3,FALSE)</f>
        <v>2147316.71542393</v>
      </c>
      <c r="J19" s="21">
        <f>VLOOKUP(B19,RMS!B:E,4,FALSE)</f>
        <v>1948552.12482393</v>
      </c>
      <c r="K19" s="22">
        <f t="shared" si="1"/>
        <v>-1.7518239300698042</v>
      </c>
      <c r="L19" s="22">
        <f t="shared" si="2"/>
        <v>-1.7723930068314075E-2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326148.72369999997</v>
      </c>
      <c r="F20" s="25">
        <f>VLOOKUP(C20,RA!B24:I53,8,0)</f>
        <v>44009.9277</v>
      </c>
      <c r="G20" s="16">
        <f t="shared" si="0"/>
        <v>282138.79599999997</v>
      </c>
      <c r="H20" s="27">
        <f>RA!J24</f>
        <v>13.493821837083599</v>
      </c>
      <c r="I20" s="20">
        <f>VLOOKUP(B20,RMS!B:D,3,FALSE)</f>
        <v>326148.85973677499</v>
      </c>
      <c r="J20" s="21">
        <f>VLOOKUP(B20,RMS!B:E,4,FALSE)</f>
        <v>282138.80461688101</v>
      </c>
      <c r="K20" s="22">
        <f t="shared" si="1"/>
        <v>-0.13603677501669154</v>
      </c>
      <c r="L20" s="22">
        <f t="shared" si="2"/>
        <v>-8.6168810375966132E-3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378839.99770000001</v>
      </c>
      <c r="F21" s="25">
        <f>VLOOKUP(C21,RA!B25:I54,8,0)</f>
        <v>25742.493900000001</v>
      </c>
      <c r="G21" s="16">
        <f t="shared" si="0"/>
        <v>353097.50380000001</v>
      </c>
      <c r="H21" s="27">
        <f>RA!J25</f>
        <v>6.7950834273801402</v>
      </c>
      <c r="I21" s="20">
        <f>VLOOKUP(B21,RMS!B:D,3,FALSE)</f>
        <v>378840.04695100198</v>
      </c>
      <c r="J21" s="21">
        <f>VLOOKUP(B21,RMS!B:E,4,FALSE)</f>
        <v>353097.50029541599</v>
      </c>
      <c r="K21" s="22">
        <f t="shared" si="1"/>
        <v>-4.9251001968514174E-2</v>
      </c>
      <c r="L21" s="22">
        <f t="shared" si="2"/>
        <v>3.5045840195380151E-3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703565.21429999999</v>
      </c>
      <c r="F22" s="25">
        <f>VLOOKUP(C22,RA!B26:I55,8,0)</f>
        <v>139642.58230000001</v>
      </c>
      <c r="G22" s="16">
        <f t="shared" si="0"/>
        <v>563922.63199999998</v>
      </c>
      <c r="H22" s="27">
        <f>RA!J26</f>
        <v>19.847851977578902</v>
      </c>
      <c r="I22" s="20">
        <f>VLOOKUP(B22,RMS!B:D,3,FALSE)</f>
        <v>703565.195160056</v>
      </c>
      <c r="J22" s="21">
        <f>VLOOKUP(B22,RMS!B:E,4,FALSE)</f>
        <v>563922.58761266305</v>
      </c>
      <c r="K22" s="22">
        <f t="shared" si="1"/>
        <v>1.9139943993650377E-2</v>
      </c>
      <c r="L22" s="22">
        <f t="shared" si="2"/>
        <v>4.438733693677932E-2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249631.08979999999</v>
      </c>
      <c r="F23" s="25">
        <f>VLOOKUP(C23,RA!B27:I56,8,0)</f>
        <v>61381.459300000002</v>
      </c>
      <c r="G23" s="16">
        <f t="shared" si="0"/>
        <v>188249.63049999997</v>
      </c>
      <c r="H23" s="27">
        <f>RA!J27</f>
        <v>24.5888680569306</v>
      </c>
      <c r="I23" s="20">
        <f>VLOOKUP(B23,RMS!B:D,3,FALSE)</f>
        <v>249630.96100347899</v>
      </c>
      <c r="J23" s="21">
        <f>VLOOKUP(B23,RMS!B:E,4,FALSE)</f>
        <v>188249.64565179101</v>
      </c>
      <c r="K23" s="22">
        <f t="shared" si="1"/>
        <v>0.1287965209921822</v>
      </c>
      <c r="L23" s="22">
        <f t="shared" si="2"/>
        <v>-1.5151791041716933E-2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1290925.8407999999</v>
      </c>
      <c r="F24" s="25">
        <f>VLOOKUP(C24,RA!B28:I57,8,0)</f>
        <v>57023.936999999998</v>
      </c>
      <c r="G24" s="16">
        <f t="shared" si="0"/>
        <v>1233901.9038</v>
      </c>
      <c r="H24" s="27">
        <f>RA!J28</f>
        <v>4.4172899168755997</v>
      </c>
      <c r="I24" s="20">
        <f>VLOOKUP(B24,RMS!B:D,3,FALSE)</f>
        <v>1290925.9598300899</v>
      </c>
      <c r="J24" s="21">
        <f>VLOOKUP(B24,RMS!B:E,4,FALSE)</f>
        <v>1233901.90921858</v>
      </c>
      <c r="K24" s="22">
        <f t="shared" si="1"/>
        <v>-0.11903009004890919</v>
      </c>
      <c r="L24" s="22">
        <f t="shared" si="2"/>
        <v>-5.418580025434494E-3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894248.38139999995</v>
      </c>
      <c r="F25" s="25">
        <f>VLOOKUP(C25,RA!B29:I58,8,0)</f>
        <v>114601.27190000001</v>
      </c>
      <c r="G25" s="16">
        <f t="shared" si="0"/>
        <v>779647.1094999999</v>
      </c>
      <c r="H25" s="27">
        <f>RA!J29</f>
        <v>12.8153737019445</v>
      </c>
      <c r="I25" s="20">
        <f>VLOOKUP(B25,RMS!B:D,3,FALSE)</f>
        <v>894248.37985752197</v>
      </c>
      <c r="J25" s="21">
        <f>VLOOKUP(B25,RMS!B:E,4,FALSE)</f>
        <v>779647.15380172594</v>
      </c>
      <c r="K25" s="22">
        <f t="shared" si="1"/>
        <v>1.5424779849126935E-3</v>
      </c>
      <c r="L25" s="22">
        <f t="shared" si="2"/>
        <v>-4.4301726040430367E-2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937368.23569999996</v>
      </c>
      <c r="F26" s="25">
        <f>VLOOKUP(C26,RA!B30:I59,8,0)</f>
        <v>108384.8314</v>
      </c>
      <c r="G26" s="16">
        <f t="shared" si="0"/>
        <v>828983.40429999994</v>
      </c>
      <c r="H26" s="27">
        <f>RA!J30</f>
        <v>11.562673800127399</v>
      </c>
      <c r="I26" s="20">
        <f>VLOOKUP(B26,RMS!B:D,3,FALSE)</f>
        <v>937368.24652654899</v>
      </c>
      <c r="J26" s="21">
        <f>VLOOKUP(B26,RMS!B:E,4,FALSE)</f>
        <v>828983.38763342903</v>
      </c>
      <c r="K26" s="22">
        <f t="shared" si="1"/>
        <v>-1.0826549027115107E-2</v>
      </c>
      <c r="L26" s="22">
        <f t="shared" si="2"/>
        <v>1.6666570911183953E-2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1102871.8529999999</v>
      </c>
      <c r="F27" s="25">
        <f>VLOOKUP(C27,RA!B31:I60,8,0)</f>
        <v>17377.762200000001</v>
      </c>
      <c r="G27" s="16">
        <f t="shared" si="0"/>
        <v>1085494.0907999999</v>
      </c>
      <c r="H27" s="27">
        <f>RA!J31</f>
        <v>1.5756828096328299</v>
      </c>
      <c r="I27" s="20">
        <f>VLOOKUP(B27,RMS!B:D,3,FALSE)</f>
        <v>1102871.8100566401</v>
      </c>
      <c r="J27" s="21">
        <f>VLOOKUP(B27,RMS!B:E,4,FALSE)</f>
        <v>1085494.0359177</v>
      </c>
      <c r="K27" s="22">
        <f t="shared" si="1"/>
        <v>4.2943359818309546E-2</v>
      </c>
      <c r="L27" s="22">
        <f t="shared" si="2"/>
        <v>5.4882299853488803E-2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137978.29980000001</v>
      </c>
      <c r="F28" s="25">
        <f>VLOOKUP(C28,RA!B32:I61,8,0)</f>
        <v>28440.9015</v>
      </c>
      <c r="G28" s="16">
        <f t="shared" si="0"/>
        <v>109537.3983</v>
      </c>
      <c r="H28" s="27">
        <f>RA!J32</f>
        <v>20.612590198042099</v>
      </c>
      <c r="I28" s="20">
        <f>VLOOKUP(B28,RMS!B:D,3,FALSE)</f>
        <v>137978.23191735899</v>
      </c>
      <c r="J28" s="21">
        <f>VLOOKUP(B28,RMS!B:E,4,FALSE)</f>
        <v>109537.431288498</v>
      </c>
      <c r="K28" s="22">
        <f t="shared" si="1"/>
        <v>6.7882641014875844E-2</v>
      </c>
      <c r="L28" s="22">
        <f t="shared" si="2"/>
        <v>-3.298849800194148E-2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267840.8039</v>
      </c>
      <c r="F30" s="25">
        <f>VLOOKUP(C30,RA!B34:I64,8,0)</f>
        <v>28573.16</v>
      </c>
      <c r="G30" s="16">
        <f t="shared" si="0"/>
        <v>239267.6439</v>
      </c>
      <c r="H30" s="27">
        <f>RA!J34</f>
        <v>0</v>
      </c>
      <c r="I30" s="20">
        <f>VLOOKUP(B30,RMS!B:D,3,FALSE)</f>
        <v>267840.8039</v>
      </c>
      <c r="J30" s="21">
        <f>VLOOKUP(B30,RMS!B:E,4,FALSE)</f>
        <v>239267.62839999999</v>
      </c>
      <c r="K30" s="22">
        <f t="shared" si="1"/>
        <v>0</v>
      </c>
      <c r="L30" s="22">
        <f t="shared" si="2"/>
        <v>1.5500000008614734E-2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10.6679637993724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1564211.3</v>
      </c>
      <c r="F32" s="25">
        <f>VLOOKUP(C32,RA!B34:I65,8,0)</f>
        <v>-117865.76</v>
      </c>
      <c r="G32" s="16">
        <f t="shared" si="0"/>
        <v>1682077.06</v>
      </c>
      <c r="H32" s="27">
        <f>RA!J34</f>
        <v>0</v>
      </c>
      <c r="I32" s="20">
        <f>VLOOKUP(B32,RMS!B:D,3,FALSE)</f>
        <v>1564211.3</v>
      </c>
      <c r="J32" s="21">
        <f>VLOOKUP(B32,RMS!B:E,4,FALSE)</f>
        <v>1682077.06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826350.98</v>
      </c>
      <c r="F33" s="25">
        <f>VLOOKUP(C33,RA!B34:I65,8,0)</f>
        <v>-203696.86</v>
      </c>
      <c r="G33" s="16">
        <f t="shared" si="0"/>
        <v>1030047.84</v>
      </c>
      <c r="H33" s="27">
        <f>RA!J34</f>
        <v>0</v>
      </c>
      <c r="I33" s="20">
        <f>VLOOKUP(B33,RMS!B:D,3,FALSE)</f>
        <v>826350.98</v>
      </c>
      <c r="J33" s="21">
        <f>VLOOKUP(B33,RMS!B:E,4,FALSE)</f>
        <v>1030047.84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301122.92</v>
      </c>
      <c r="F34" s="25">
        <f>VLOOKUP(C34,RA!B34:I66,8,0)</f>
        <v>-19298.32</v>
      </c>
      <c r="G34" s="16">
        <f t="shared" si="0"/>
        <v>320421.24</v>
      </c>
      <c r="H34" s="27">
        <f>RA!J35</f>
        <v>10.6679637993724</v>
      </c>
      <c r="I34" s="20">
        <f>VLOOKUP(B34,RMS!B:D,3,FALSE)</f>
        <v>301122.92</v>
      </c>
      <c r="J34" s="21">
        <f>VLOOKUP(B34,RMS!B:E,4,FALSE)</f>
        <v>320421.24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527915.74</v>
      </c>
      <c r="F35" s="25">
        <f>VLOOKUP(C35,RA!B34:I67,8,0)</f>
        <v>-146930.09</v>
      </c>
      <c r="G35" s="16">
        <f t="shared" si="0"/>
        <v>674845.83</v>
      </c>
      <c r="H35" s="27">
        <f>RA!J34</f>
        <v>0</v>
      </c>
      <c r="I35" s="20">
        <f>VLOOKUP(B35,RMS!B:D,3,FALSE)</f>
        <v>527915.74</v>
      </c>
      <c r="J35" s="21">
        <f>VLOOKUP(B35,RMS!B:E,4,FALSE)</f>
        <v>674845.83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10.6679637993724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18734.188099999999</v>
      </c>
      <c r="F37" s="25">
        <f>VLOOKUP(C37,RA!B8:I68,8,0)</f>
        <v>1786.4529</v>
      </c>
      <c r="G37" s="16">
        <f t="shared" si="0"/>
        <v>16947.735199999999</v>
      </c>
      <c r="H37" s="27">
        <f>RA!J35</f>
        <v>10.6679637993724</v>
      </c>
      <c r="I37" s="20">
        <f>VLOOKUP(B37,RMS!B:D,3,FALSE)</f>
        <v>18734.188034187999</v>
      </c>
      <c r="J37" s="21">
        <f>VLOOKUP(B37,RMS!B:E,4,FALSE)</f>
        <v>16947.735042734999</v>
      </c>
      <c r="K37" s="22">
        <f t="shared" si="1"/>
        <v>6.5812000684672967E-5</v>
      </c>
      <c r="L37" s="22">
        <f t="shared" si="2"/>
        <v>1.5726499987067655E-4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408788.06170000002</v>
      </c>
      <c r="F38" s="25">
        <f>VLOOKUP(C38,RA!B8:I69,8,0)</f>
        <v>15580.96</v>
      </c>
      <c r="G38" s="16">
        <f t="shared" si="0"/>
        <v>393207.1017</v>
      </c>
      <c r="H38" s="27">
        <f>RA!J36</f>
        <v>0</v>
      </c>
      <c r="I38" s="20">
        <f>VLOOKUP(B38,RMS!B:D,3,FALSE)</f>
        <v>408788.05753760698</v>
      </c>
      <c r="J38" s="21">
        <f>VLOOKUP(B38,RMS!B:E,4,FALSE)</f>
        <v>393207.105644444</v>
      </c>
      <c r="K38" s="22">
        <f t="shared" si="1"/>
        <v>4.162393044680357E-3</v>
      </c>
      <c r="L38" s="22">
        <f t="shared" si="2"/>
        <v>-3.9444440044462681E-3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472680.43</v>
      </c>
      <c r="F39" s="25">
        <f>VLOOKUP(C39,RA!B9:I70,8,0)</f>
        <v>-133693.74</v>
      </c>
      <c r="G39" s="16">
        <f t="shared" si="0"/>
        <v>606374.16999999993</v>
      </c>
      <c r="H39" s="27">
        <f>RA!J37</f>
        <v>-7.5351558961375602</v>
      </c>
      <c r="I39" s="20">
        <f>VLOOKUP(B39,RMS!B:D,3,FALSE)</f>
        <v>472680.43</v>
      </c>
      <c r="J39" s="21">
        <f>VLOOKUP(B39,RMS!B:E,4,FALSE)</f>
        <v>606374.17000000004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158234.47</v>
      </c>
      <c r="F40" s="25">
        <f>VLOOKUP(C40,RA!B10:I71,8,0)</f>
        <v>16898.060000000001</v>
      </c>
      <c r="G40" s="16">
        <f t="shared" si="0"/>
        <v>141336.41</v>
      </c>
      <c r="H40" s="27">
        <f>RA!J38</f>
        <v>-24.650162573777099</v>
      </c>
      <c r="I40" s="20">
        <f>VLOOKUP(B40,RMS!B:D,3,FALSE)</f>
        <v>158234.47</v>
      </c>
      <c r="J40" s="21">
        <f>VLOOKUP(B40,RMS!B:E,4,FALSE)</f>
        <v>141336.41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-6.4087848244829697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15558.1198</v>
      </c>
      <c r="F42" s="25">
        <f>VLOOKUP(C42,RA!B8:I72,8,0)</f>
        <v>1327.6156000000001</v>
      </c>
      <c r="G42" s="16">
        <f t="shared" si="0"/>
        <v>14230.504199999999</v>
      </c>
      <c r="H42" s="27">
        <f>RA!J39</f>
        <v>-6.4087848244829697</v>
      </c>
      <c r="I42" s="20">
        <f>VLOOKUP(B42,RMS!B:D,3,FALSE)</f>
        <v>15558.1196581197</v>
      </c>
      <c r="J42" s="21">
        <f>VLOOKUP(B42,RMS!B:E,4,FALSE)</f>
        <v>14230.504273504301</v>
      </c>
      <c r="K42" s="22">
        <f t="shared" si="1"/>
        <v>1.418803003616631E-4</v>
      </c>
      <c r="L42" s="22">
        <f t="shared" si="2"/>
        <v>-7.3504301326465793E-5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21195811.589000002</v>
      </c>
      <c r="E7" s="65"/>
      <c r="F7" s="65"/>
      <c r="G7" s="53">
        <v>12754162.6656</v>
      </c>
      <c r="H7" s="54">
        <v>66.1874020641784</v>
      </c>
      <c r="I7" s="53">
        <v>1103741.4882</v>
      </c>
      <c r="J7" s="54">
        <v>5.2073565740356402</v>
      </c>
      <c r="K7" s="53">
        <v>1677430.5263</v>
      </c>
      <c r="L7" s="54">
        <v>13.152023933521701</v>
      </c>
      <c r="M7" s="54">
        <v>-0.34200464883956599</v>
      </c>
      <c r="N7" s="53">
        <v>600761500.51760006</v>
      </c>
      <c r="O7" s="53">
        <v>6613134229.5957003</v>
      </c>
      <c r="P7" s="53">
        <v>937210</v>
      </c>
      <c r="Q7" s="53">
        <v>847967</v>
      </c>
      <c r="R7" s="54">
        <v>10.5243482352497</v>
      </c>
      <c r="S7" s="53">
        <v>22.615861534768101</v>
      </c>
      <c r="T7" s="53">
        <v>18.668315316044101</v>
      </c>
      <c r="U7" s="55">
        <v>17.4547682503948</v>
      </c>
    </row>
    <row r="8" spans="1:23" ht="12" thickBot="1">
      <c r="A8" s="74">
        <v>42671</v>
      </c>
      <c r="B8" s="72" t="s">
        <v>6</v>
      </c>
      <c r="C8" s="73"/>
      <c r="D8" s="56">
        <v>803518.97380000004</v>
      </c>
      <c r="E8" s="59"/>
      <c r="F8" s="59"/>
      <c r="G8" s="56">
        <v>458949.3665</v>
      </c>
      <c r="H8" s="57">
        <v>75.077913262573404</v>
      </c>
      <c r="I8" s="56">
        <v>153807.0189</v>
      </c>
      <c r="J8" s="57">
        <v>19.1416785309519</v>
      </c>
      <c r="K8" s="56">
        <v>127889.5735</v>
      </c>
      <c r="L8" s="57">
        <v>27.8657261203562</v>
      </c>
      <c r="M8" s="57">
        <v>0.20265487397219301</v>
      </c>
      <c r="N8" s="56">
        <v>20175863.008499999</v>
      </c>
      <c r="O8" s="56">
        <v>243823787.102</v>
      </c>
      <c r="P8" s="56">
        <v>22095</v>
      </c>
      <c r="Q8" s="56">
        <v>21725</v>
      </c>
      <c r="R8" s="57">
        <v>1.70310701956271</v>
      </c>
      <c r="S8" s="56">
        <v>36.366552333107002</v>
      </c>
      <c r="T8" s="56">
        <v>26.033567654775599</v>
      </c>
      <c r="U8" s="58">
        <v>28.4134294163612</v>
      </c>
    </row>
    <row r="9" spans="1:23" ht="12" thickBot="1">
      <c r="A9" s="75"/>
      <c r="B9" s="72" t="s">
        <v>7</v>
      </c>
      <c r="C9" s="73"/>
      <c r="D9" s="56">
        <v>81040.205799999996</v>
      </c>
      <c r="E9" s="59"/>
      <c r="F9" s="59"/>
      <c r="G9" s="56">
        <v>66567.392800000001</v>
      </c>
      <c r="H9" s="57">
        <v>21.741595083171099</v>
      </c>
      <c r="I9" s="56">
        <v>18367.672299999998</v>
      </c>
      <c r="J9" s="57">
        <v>22.6648885188295</v>
      </c>
      <c r="K9" s="56">
        <v>15765.3261</v>
      </c>
      <c r="L9" s="57">
        <v>23.683256076088998</v>
      </c>
      <c r="M9" s="57">
        <v>0.165067705132975</v>
      </c>
      <c r="N9" s="56">
        <v>2881581.4465000001</v>
      </c>
      <c r="O9" s="56">
        <v>34853549.660099998</v>
      </c>
      <c r="P9" s="56">
        <v>4590</v>
      </c>
      <c r="Q9" s="56">
        <v>3975</v>
      </c>
      <c r="R9" s="57">
        <v>15.4716981132075</v>
      </c>
      <c r="S9" s="56">
        <v>17.6558182570806</v>
      </c>
      <c r="T9" s="56">
        <v>42.006623647798698</v>
      </c>
      <c r="U9" s="58">
        <v>-137.91943843187599</v>
      </c>
    </row>
    <row r="10" spans="1:23" ht="12" thickBot="1">
      <c r="A10" s="75"/>
      <c r="B10" s="72" t="s">
        <v>8</v>
      </c>
      <c r="C10" s="73"/>
      <c r="D10" s="56">
        <v>96128.267500000002</v>
      </c>
      <c r="E10" s="59"/>
      <c r="F10" s="59"/>
      <c r="G10" s="56">
        <v>83251.377500000002</v>
      </c>
      <c r="H10" s="57">
        <v>15.467479802361201</v>
      </c>
      <c r="I10" s="56">
        <v>31518.8704</v>
      </c>
      <c r="J10" s="57">
        <v>32.788347506626998</v>
      </c>
      <c r="K10" s="56">
        <v>24985.830600000001</v>
      </c>
      <c r="L10" s="57">
        <v>30.012513126284301</v>
      </c>
      <c r="M10" s="57">
        <v>0.26146978679988298</v>
      </c>
      <c r="N10" s="56">
        <v>3970024.3042000001</v>
      </c>
      <c r="O10" s="56">
        <v>55730441.154899999</v>
      </c>
      <c r="P10" s="56">
        <v>92368</v>
      </c>
      <c r="Q10" s="56">
        <v>83523</v>
      </c>
      <c r="R10" s="57">
        <v>10.589897393532301</v>
      </c>
      <c r="S10" s="56">
        <v>1.0407096342889299</v>
      </c>
      <c r="T10" s="56">
        <v>1.00622121691031</v>
      </c>
      <c r="U10" s="58">
        <v>3.3139327476470801</v>
      </c>
    </row>
    <row r="11" spans="1:23" ht="12" thickBot="1">
      <c r="A11" s="75"/>
      <c r="B11" s="72" t="s">
        <v>9</v>
      </c>
      <c r="C11" s="73"/>
      <c r="D11" s="56">
        <v>51081.004699999998</v>
      </c>
      <c r="E11" s="59"/>
      <c r="F11" s="59"/>
      <c r="G11" s="56">
        <v>38509.274100000002</v>
      </c>
      <c r="H11" s="57">
        <v>32.645981763649999</v>
      </c>
      <c r="I11" s="56">
        <v>11383.385200000001</v>
      </c>
      <c r="J11" s="57">
        <v>22.284967311929201</v>
      </c>
      <c r="K11" s="56">
        <v>9210.8732999999993</v>
      </c>
      <c r="L11" s="57">
        <v>23.9185845884329</v>
      </c>
      <c r="M11" s="57">
        <v>0.235863834974258</v>
      </c>
      <c r="N11" s="56">
        <v>1438296.3217</v>
      </c>
      <c r="O11" s="56">
        <v>19724907.692299999</v>
      </c>
      <c r="P11" s="56">
        <v>2289</v>
      </c>
      <c r="Q11" s="56">
        <v>2134</v>
      </c>
      <c r="R11" s="57">
        <v>7.26335520149952</v>
      </c>
      <c r="S11" s="56">
        <v>22.3158605067715</v>
      </c>
      <c r="T11" s="56">
        <v>23.467957966260499</v>
      </c>
      <c r="U11" s="58">
        <v>-5.1626844465147697</v>
      </c>
    </row>
    <row r="12" spans="1:23" ht="12" thickBot="1">
      <c r="A12" s="75"/>
      <c r="B12" s="72" t="s">
        <v>10</v>
      </c>
      <c r="C12" s="73"/>
      <c r="D12" s="56">
        <v>214252.97779999999</v>
      </c>
      <c r="E12" s="59"/>
      <c r="F12" s="59"/>
      <c r="G12" s="56">
        <v>141738.4607</v>
      </c>
      <c r="H12" s="57">
        <v>51.160790615246199</v>
      </c>
      <c r="I12" s="56">
        <v>33673.367200000001</v>
      </c>
      <c r="J12" s="57">
        <v>15.7166390618072</v>
      </c>
      <c r="K12" s="56">
        <v>26597.369200000001</v>
      </c>
      <c r="L12" s="57">
        <v>18.765103747172301</v>
      </c>
      <c r="M12" s="57">
        <v>0.26604127448815501</v>
      </c>
      <c r="N12" s="56">
        <v>6468673.7679000003</v>
      </c>
      <c r="O12" s="56">
        <v>71185575.116500005</v>
      </c>
      <c r="P12" s="56">
        <v>1714</v>
      </c>
      <c r="Q12" s="56">
        <v>1621</v>
      </c>
      <c r="R12" s="57">
        <v>5.7371992597162302</v>
      </c>
      <c r="S12" s="56">
        <v>125.001737339557</v>
      </c>
      <c r="T12" s="56">
        <v>135.806546391117</v>
      </c>
      <c r="U12" s="58">
        <v>-8.6437271045358894</v>
      </c>
    </row>
    <row r="13" spans="1:23" ht="12" thickBot="1">
      <c r="A13" s="75"/>
      <c r="B13" s="72" t="s">
        <v>11</v>
      </c>
      <c r="C13" s="73"/>
      <c r="D13" s="56">
        <v>319107.78779999999</v>
      </c>
      <c r="E13" s="59"/>
      <c r="F13" s="59"/>
      <c r="G13" s="56">
        <v>194537.99290000001</v>
      </c>
      <c r="H13" s="57">
        <v>64.033658949094701</v>
      </c>
      <c r="I13" s="56">
        <v>93449.212899999999</v>
      </c>
      <c r="J13" s="57">
        <v>29.2845290753509</v>
      </c>
      <c r="K13" s="56">
        <v>65039.052799999998</v>
      </c>
      <c r="L13" s="57">
        <v>33.432571103698301</v>
      </c>
      <c r="M13" s="57">
        <v>0.43681694115938902</v>
      </c>
      <c r="N13" s="56">
        <v>8480851.0774000008</v>
      </c>
      <c r="O13" s="56">
        <v>102319117.16859999</v>
      </c>
      <c r="P13" s="56">
        <v>9580</v>
      </c>
      <c r="Q13" s="56">
        <v>8552</v>
      </c>
      <c r="R13" s="57">
        <v>12.020579981290901</v>
      </c>
      <c r="S13" s="56">
        <v>33.309789958246398</v>
      </c>
      <c r="T13" s="56">
        <v>28.234576905986899</v>
      </c>
      <c r="U13" s="58">
        <v>15.2364006456396</v>
      </c>
    </row>
    <row r="14" spans="1:23" ht="12" thickBot="1">
      <c r="A14" s="75"/>
      <c r="B14" s="72" t="s">
        <v>12</v>
      </c>
      <c r="C14" s="73"/>
      <c r="D14" s="56">
        <v>143908.20069999999</v>
      </c>
      <c r="E14" s="59"/>
      <c r="F14" s="59"/>
      <c r="G14" s="56">
        <v>119275.5027</v>
      </c>
      <c r="H14" s="57">
        <v>20.651933919705002</v>
      </c>
      <c r="I14" s="56">
        <v>27991.273099999999</v>
      </c>
      <c r="J14" s="57">
        <v>19.450783877391601</v>
      </c>
      <c r="K14" s="56">
        <v>23995.213599999999</v>
      </c>
      <c r="L14" s="57">
        <v>20.117470106458001</v>
      </c>
      <c r="M14" s="57">
        <v>0.16653569193482801</v>
      </c>
      <c r="N14" s="56">
        <v>3627879.2938999999</v>
      </c>
      <c r="O14" s="56">
        <v>42676226.001999997</v>
      </c>
      <c r="P14" s="56">
        <v>2106</v>
      </c>
      <c r="Q14" s="56">
        <v>1637</v>
      </c>
      <c r="R14" s="57">
        <v>28.649969456322498</v>
      </c>
      <c r="S14" s="56">
        <v>68.332478964862304</v>
      </c>
      <c r="T14" s="56">
        <v>72.556750946853995</v>
      </c>
      <c r="U14" s="58">
        <v>-6.1819387295518897</v>
      </c>
    </row>
    <row r="15" spans="1:23" ht="12" thickBot="1">
      <c r="A15" s="75"/>
      <c r="B15" s="72" t="s">
        <v>13</v>
      </c>
      <c r="C15" s="73"/>
      <c r="D15" s="56">
        <v>146181.7016</v>
      </c>
      <c r="E15" s="59"/>
      <c r="F15" s="59"/>
      <c r="G15" s="56">
        <v>67467.348700000002</v>
      </c>
      <c r="H15" s="57">
        <v>116.670292247604</v>
      </c>
      <c r="I15" s="56">
        <v>30252.107899999999</v>
      </c>
      <c r="J15" s="57">
        <v>20.694866436005402</v>
      </c>
      <c r="K15" s="56">
        <v>18033.227200000001</v>
      </c>
      <c r="L15" s="57">
        <v>26.728821492877199</v>
      </c>
      <c r="M15" s="57">
        <v>0.677575930502334</v>
      </c>
      <c r="N15" s="56">
        <v>3399180.9474999998</v>
      </c>
      <c r="O15" s="56">
        <v>37840190.452200003</v>
      </c>
      <c r="P15" s="56">
        <v>5346</v>
      </c>
      <c r="Q15" s="56">
        <v>4413</v>
      </c>
      <c r="R15" s="57">
        <v>21.1420802175391</v>
      </c>
      <c r="S15" s="56">
        <v>27.344126748971199</v>
      </c>
      <c r="T15" s="56">
        <v>27.4819380240199</v>
      </c>
      <c r="U15" s="58">
        <v>-0.50398857609864101</v>
      </c>
    </row>
    <row r="16" spans="1:23" ht="12" thickBot="1">
      <c r="A16" s="75"/>
      <c r="B16" s="72" t="s">
        <v>14</v>
      </c>
      <c r="C16" s="73"/>
      <c r="D16" s="56">
        <v>908434.01280000003</v>
      </c>
      <c r="E16" s="59"/>
      <c r="F16" s="59"/>
      <c r="G16" s="56">
        <v>541176.71230000001</v>
      </c>
      <c r="H16" s="57">
        <v>67.862731738614002</v>
      </c>
      <c r="I16" s="56">
        <v>-25228.274300000001</v>
      </c>
      <c r="J16" s="57">
        <v>-2.7771168785546401</v>
      </c>
      <c r="K16" s="56">
        <v>49543.655100000004</v>
      </c>
      <c r="L16" s="57">
        <v>9.1548017447830592</v>
      </c>
      <c r="M16" s="57">
        <v>-1.50921302130573</v>
      </c>
      <c r="N16" s="56">
        <v>28952999.9428</v>
      </c>
      <c r="O16" s="56">
        <v>345979077.00389999</v>
      </c>
      <c r="P16" s="56">
        <v>35768</v>
      </c>
      <c r="Q16" s="56">
        <v>33414</v>
      </c>
      <c r="R16" s="57">
        <v>7.0449512180523097</v>
      </c>
      <c r="S16" s="56">
        <v>25.397953835830901</v>
      </c>
      <c r="T16" s="56">
        <v>20.694366687616</v>
      </c>
      <c r="U16" s="58">
        <v>18.5195515300891</v>
      </c>
    </row>
    <row r="17" spans="1:21" ht="12" thickBot="1">
      <c r="A17" s="75"/>
      <c r="B17" s="72" t="s">
        <v>15</v>
      </c>
      <c r="C17" s="73"/>
      <c r="D17" s="56">
        <v>790584.21790000005</v>
      </c>
      <c r="E17" s="59"/>
      <c r="F17" s="59"/>
      <c r="G17" s="56">
        <v>737296.17740000004</v>
      </c>
      <c r="H17" s="57">
        <v>7.2274944769027396</v>
      </c>
      <c r="I17" s="56">
        <v>58319.428699999997</v>
      </c>
      <c r="J17" s="57">
        <v>7.3767509367833997</v>
      </c>
      <c r="K17" s="56">
        <v>22929.1564</v>
      </c>
      <c r="L17" s="57">
        <v>3.10989763718257</v>
      </c>
      <c r="M17" s="57">
        <v>1.54346159460101</v>
      </c>
      <c r="N17" s="56">
        <v>20452587.645399999</v>
      </c>
      <c r="O17" s="56">
        <v>348599471.26670003</v>
      </c>
      <c r="P17" s="56">
        <v>9498</v>
      </c>
      <c r="Q17" s="56">
        <v>8629</v>
      </c>
      <c r="R17" s="57">
        <v>10.070691853053599</v>
      </c>
      <c r="S17" s="56">
        <v>83.236914918930296</v>
      </c>
      <c r="T17" s="56">
        <v>96.855090161084703</v>
      </c>
      <c r="U17" s="58">
        <v>-16.3607400099079</v>
      </c>
    </row>
    <row r="18" spans="1:21" ht="12" customHeight="1" thickBot="1">
      <c r="A18" s="75"/>
      <c r="B18" s="72" t="s">
        <v>16</v>
      </c>
      <c r="C18" s="73"/>
      <c r="D18" s="56">
        <v>1602705.1338</v>
      </c>
      <c r="E18" s="59"/>
      <c r="F18" s="59"/>
      <c r="G18" s="56">
        <v>1090217.808</v>
      </c>
      <c r="H18" s="57">
        <v>47.007792574967702</v>
      </c>
      <c r="I18" s="56">
        <v>219551.4522</v>
      </c>
      <c r="J18" s="57">
        <v>13.698805074608201</v>
      </c>
      <c r="K18" s="56">
        <v>192524.86749999999</v>
      </c>
      <c r="L18" s="57">
        <v>17.6593031307373</v>
      </c>
      <c r="M18" s="57">
        <v>0.14037970809147499</v>
      </c>
      <c r="N18" s="56">
        <v>51583084.504600003</v>
      </c>
      <c r="O18" s="56">
        <v>651663494.90799999</v>
      </c>
      <c r="P18" s="56">
        <v>71477</v>
      </c>
      <c r="Q18" s="56">
        <v>59517</v>
      </c>
      <c r="R18" s="57">
        <v>20.095098879311799</v>
      </c>
      <c r="S18" s="56">
        <v>22.422669303412299</v>
      </c>
      <c r="T18" s="56">
        <v>21.259054401263501</v>
      </c>
      <c r="U18" s="58">
        <v>5.1894575369387503</v>
      </c>
    </row>
    <row r="19" spans="1:21" ht="12" customHeight="1" thickBot="1">
      <c r="A19" s="75"/>
      <c r="B19" s="72" t="s">
        <v>17</v>
      </c>
      <c r="C19" s="73"/>
      <c r="D19" s="56">
        <v>586875.02720000001</v>
      </c>
      <c r="E19" s="59"/>
      <c r="F19" s="59"/>
      <c r="G19" s="56">
        <v>496093.1924</v>
      </c>
      <c r="H19" s="57">
        <v>18.299351047494799</v>
      </c>
      <c r="I19" s="56">
        <v>45551.740400000002</v>
      </c>
      <c r="J19" s="57">
        <v>7.7617445433534398</v>
      </c>
      <c r="K19" s="56">
        <v>49585.350200000001</v>
      </c>
      <c r="L19" s="57">
        <v>9.9951684400497296</v>
      </c>
      <c r="M19" s="57">
        <v>-8.1346804726207006E-2</v>
      </c>
      <c r="N19" s="56">
        <v>18082095.661600001</v>
      </c>
      <c r="O19" s="56">
        <v>196076784.0783</v>
      </c>
      <c r="P19" s="56">
        <v>13115</v>
      </c>
      <c r="Q19" s="56">
        <v>11416</v>
      </c>
      <c r="R19" s="57">
        <v>14.882620882971301</v>
      </c>
      <c r="S19" s="56">
        <v>44.748381791841403</v>
      </c>
      <c r="T19" s="56">
        <v>49.410980247021698</v>
      </c>
      <c r="U19" s="58">
        <v>-10.4195912086153</v>
      </c>
    </row>
    <row r="20" spans="1:21" ht="12" thickBot="1">
      <c r="A20" s="75"/>
      <c r="B20" s="72" t="s">
        <v>18</v>
      </c>
      <c r="C20" s="73"/>
      <c r="D20" s="56">
        <v>1260212.7833</v>
      </c>
      <c r="E20" s="59"/>
      <c r="F20" s="59"/>
      <c r="G20" s="56">
        <v>786870.02229999995</v>
      </c>
      <c r="H20" s="57">
        <v>60.155139678143001</v>
      </c>
      <c r="I20" s="56">
        <v>58196.866000000002</v>
      </c>
      <c r="J20" s="57">
        <v>4.6180190179951497</v>
      </c>
      <c r="K20" s="56">
        <v>84253.5098</v>
      </c>
      <c r="L20" s="57">
        <v>10.7074240233132</v>
      </c>
      <c r="M20" s="57">
        <v>-0.30926478744746599</v>
      </c>
      <c r="N20" s="56">
        <v>37205852.641599998</v>
      </c>
      <c r="O20" s="56">
        <v>386610526.71990001</v>
      </c>
      <c r="P20" s="56">
        <v>46059</v>
      </c>
      <c r="Q20" s="56">
        <v>42887</v>
      </c>
      <c r="R20" s="57">
        <v>7.3961806608062997</v>
      </c>
      <c r="S20" s="56">
        <v>27.3608368245077</v>
      </c>
      <c r="T20" s="56">
        <v>29.562563436472601</v>
      </c>
      <c r="U20" s="58">
        <v>-8.0470002656964201</v>
      </c>
    </row>
    <row r="21" spans="1:21" ht="12" customHeight="1" thickBot="1">
      <c r="A21" s="75"/>
      <c r="B21" s="72" t="s">
        <v>19</v>
      </c>
      <c r="C21" s="73"/>
      <c r="D21" s="56">
        <v>364258.64679999999</v>
      </c>
      <c r="E21" s="59"/>
      <c r="F21" s="59"/>
      <c r="G21" s="56">
        <v>250166.55379999999</v>
      </c>
      <c r="H21" s="57">
        <v>45.606453487468499</v>
      </c>
      <c r="I21" s="56">
        <v>41709.271099999998</v>
      </c>
      <c r="J21" s="57">
        <v>11.4504546333806</v>
      </c>
      <c r="K21" s="56">
        <v>43411.693800000001</v>
      </c>
      <c r="L21" s="57">
        <v>17.353116609947101</v>
      </c>
      <c r="M21" s="57">
        <v>-3.9215763103903997E-2</v>
      </c>
      <c r="N21" s="56">
        <v>10653910.3413</v>
      </c>
      <c r="O21" s="56">
        <v>123555599.6459</v>
      </c>
      <c r="P21" s="56">
        <v>32621</v>
      </c>
      <c r="Q21" s="56">
        <v>28149</v>
      </c>
      <c r="R21" s="57">
        <v>15.886887633663701</v>
      </c>
      <c r="S21" s="56">
        <v>11.166385052573499</v>
      </c>
      <c r="T21" s="56">
        <v>11.5237337454261</v>
      </c>
      <c r="U21" s="58">
        <v>-3.20021825479028</v>
      </c>
    </row>
    <row r="22" spans="1:21" ht="12" customHeight="1" thickBot="1">
      <c r="A22" s="75"/>
      <c r="B22" s="72" t="s">
        <v>20</v>
      </c>
      <c r="C22" s="73"/>
      <c r="D22" s="56">
        <v>1097193.0342000001</v>
      </c>
      <c r="E22" s="59"/>
      <c r="F22" s="59"/>
      <c r="G22" s="56">
        <v>931591.1642</v>
      </c>
      <c r="H22" s="57">
        <v>17.776238801299701</v>
      </c>
      <c r="I22" s="56">
        <v>67148.593999999997</v>
      </c>
      <c r="J22" s="57">
        <v>6.1200346618095596</v>
      </c>
      <c r="K22" s="56">
        <v>102730.34639999999</v>
      </c>
      <c r="L22" s="57">
        <v>11.0274066938172</v>
      </c>
      <c r="M22" s="57">
        <v>-0.34636067770525902</v>
      </c>
      <c r="N22" s="56">
        <v>37048554.260700002</v>
      </c>
      <c r="O22" s="56">
        <v>439983731.83630002</v>
      </c>
      <c r="P22" s="56">
        <v>64874</v>
      </c>
      <c r="Q22" s="56">
        <v>60700</v>
      </c>
      <c r="R22" s="57">
        <v>6.8764415156507397</v>
      </c>
      <c r="S22" s="56">
        <v>16.912677408514998</v>
      </c>
      <c r="T22" s="56">
        <v>16.706124927512398</v>
      </c>
      <c r="U22" s="58">
        <v>1.2212878896313499</v>
      </c>
    </row>
    <row r="23" spans="1:21" ht="12" thickBot="1">
      <c r="A23" s="75"/>
      <c r="B23" s="72" t="s">
        <v>21</v>
      </c>
      <c r="C23" s="73"/>
      <c r="D23" s="56">
        <v>2147314.9635999999</v>
      </c>
      <c r="E23" s="59"/>
      <c r="F23" s="59"/>
      <c r="G23" s="56">
        <v>1931772.267</v>
      </c>
      <c r="H23" s="57">
        <v>11.1577694887779</v>
      </c>
      <c r="I23" s="56">
        <v>198762.85649999999</v>
      </c>
      <c r="J23" s="57">
        <v>9.2563438465855796</v>
      </c>
      <c r="K23" s="56">
        <v>317960.87530000001</v>
      </c>
      <c r="L23" s="57">
        <v>16.4595423969817</v>
      </c>
      <c r="M23" s="57">
        <v>-0.37488266028811001</v>
      </c>
      <c r="N23" s="56">
        <v>95171273.649200007</v>
      </c>
      <c r="O23" s="56">
        <v>970344125.83109999</v>
      </c>
      <c r="P23" s="56">
        <v>69308</v>
      </c>
      <c r="Q23" s="56">
        <v>65563</v>
      </c>
      <c r="R23" s="57">
        <v>5.7120632063816501</v>
      </c>
      <c r="S23" s="56">
        <v>30.982209320713299</v>
      </c>
      <c r="T23" s="56">
        <v>32.664468052102599</v>
      </c>
      <c r="U23" s="58">
        <v>-5.4297571679774803</v>
      </c>
    </row>
    <row r="24" spans="1:21" ht="12" thickBot="1">
      <c r="A24" s="75"/>
      <c r="B24" s="72" t="s">
        <v>22</v>
      </c>
      <c r="C24" s="73"/>
      <c r="D24" s="56">
        <v>326148.72369999997</v>
      </c>
      <c r="E24" s="59"/>
      <c r="F24" s="59"/>
      <c r="G24" s="56">
        <v>191661.34580000001</v>
      </c>
      <c r="H24" s="57">
        <v>70.169275572309999</v>
      </c>
      <c r="I24" s="56">
        <v>44009.9277</v>
      </c>
      <c r="J24" s="57">
        <v>13.493821837083599</v>
      </c>
      <c r="K24" s="56">
        <v>33989.098400000003</v>
      </c>
      <c r="L24" s="57">
        <v>17.733934956017599</v>
      </c>
      <c r="M24" s="57">
        <v>0.29482480476740103</v>
      </c>
      <c r="N24" s="56">
        <v>9096864.8654999994</v>
      </c>
      <c r="O24" s="56">
        <v>94472181.950599998</v>
      </c>
      <c r="P24" s="56">
        <v>29270</v>
      </c>
      <c r="Q24" s="56">
        <v>24979</v>
      </c>
      <c r="R24" s="57">
        <v>17.178429881100101</v>
      </c>
      <c r="S24" s="56">
        <v>11.142764731807301</v>
      </c>
      <c r="T24" s="56">
        <v>10.753625273229501</v>
      </c>
      <c r="U24" s="58">
        <v>3.4923061551052301</v>
      </c>
    </row>
    <row r="25" spans="1:21" ht="12" thickBot="1">
      <c r="A25" s="75"/>
      <c r="B25" s="72" t="s">
        <v>23</v>
      </c>
      <c r="C25" s="73"/>
      <c r="D25" s="56">
        <v>378839.99770000001</v>
      </c>
      <c r="E25" s="59"/>
      <c r="F25" s="59"/>
      <c r="G25" s="56">
        <v>250001.03049999999</v>
      </c>
      <c r="H25" s="57">
        <v>51.535374451186499</v>
      </c>
      <c r="I25" s="56">
        <v>25742.493900000001</v>
      </c>
      <c r="J25" s="57">
        <v>6.7950834273801402</v>
      </c>
      <c r="K25" s="56">
        <v>18779.605500000001</v>
      </c>
      <c r="L25" s="57">
        <v>7.5118112363140801</v>
      </c>
      <c r="M25" s="57">
        <v>0.37076861918105802</v>
      </c>
      <c r="N25" s="56">
        <v>10598035.459899999</v>
      </c>
      <c r="O25" s="56">
        <v>110457952.48289999</v>
      </c>
      <c r="P25" s="56">
        <v>21940</v>
      </c>
      <c r="Q25" s="56">
        <v>19839</v>
      </c>
      <c r="R25" s="57">
        <v>10.5902515247744</v>
      </c>
      <c r="S25" s="56">
        <v>17.2670919644485</v>
      </c>
      <c r="T25" s="56">
        <v>16.692906462019302</v>
      </c>
      <c r="U25" s="58">
        <v>3.3253167563561998</v>
      </c>
    </row>
    <row r="26" spans="1:21" ht="12" thickBot="1">
      <c r="A26" s="75"/>
      <c r="B26" s="72" t="s">
        <v>24</v>
      </c>
      <c r="C26" s="73"/>
      <c r="D26" s="56">
        <v>703565.21429999999</v>
      </c>
      <c r="E26" s="59"/>
      <c r="F26" s="59"/>
      <c r="G26" s="56">
        <v>495770.54060000001</v>
      </c>
      <c r="H26" s="57">
        <v>41.913477442310104</v>
      </c>
      <c r="I26" s="56">
        <v>139642.58230000001</v>
      </c>
      <c r="J26" s="57">
        <v>19.847851977578902</v>
      </c>
      <c r="K26" s="56">
        <v>94966.816500000001</v>
      </c>
      <c r="L26" s="57">
        <v>19.155397249918799</v>
      </c>
      <c r="M26" s="57">
        <v>0.47043554208221799</v>
      </c>
      <c r="N26" s="56">
        <v>17995757.245999999</v>
      </c>
      <c r="O26" s="56">
        <v>210114811.42739999</v>
      </c>
      <c r="P26" s="56">
        <v>48448</v>
      </c>
      <c r="Q26" s="56">
        <v>43642</v>
      </c>
      <c r="R26" s="57">
        <v>11.012327574355</v>
      </c>
      <c r="S26" s="56">
        <v>14.5220693176189</v>
      </c>
      <c r="T26" s="56">
        <v>14.2494727785161</v>
      </c>
      <c r="U26" s="58">
        <v>1.87711911533197</v>
      </c>
    </row>
    <row r="27" spans="1:21" ht="12" thickBot="1">
      <c r="A27" s="75"/>
      <c r="B27" s="72" t="s">
        <v>25</v>
      </c>
      <c r="C27" s="73"/>
      <c r="D27" s="56">
        <v>249631.08979999999</v>
      </c>
      <c r="E27" s="59"/>
      <c r="F27" s="59"/>
      <c r="G27" s="56">
        <v>187595.42009999999</v>
      </c>
      <c r="H27" s="57">
        <v>33.0688615249408</v>
      </c>
      <c r="I27" s="56">
        <v>61381.459300000002</v>
      </c>
      <c r="J27" s="57">
        <v>24.5888680569306</v>
      </c>
      <c r="K27" s="56">
        <v>52189.533799999997</v>
      </c>
      <c r="L27" s="57">
        <v>27.820260095997899</v>
      </c>
      <c r="M27" s="57">
        <v>0.17612584038832699</v>
      </c>
      <c r="N27" s="56">
        <v>6935522.9468</v>
      </c>
      <c r="O27" s="56">
        <v>76842844.531900004</v>
      </c>
      <c r="P27" s="56">
        <v>31535</v>
      </c>
      <c r="Q27" s="56">
        <v>27420</v>
      </c>
      <c r="R27" s="57">
        <v>15.0072939460248</v>
      </c>
      <c r="S27" s="56">
        <v>7.9160009449817696</v>
      </c>
      <c r="T27" s="56">
        <v>7.7134194711889101</v>
      </c>
      <c r="U27" s="58">
        <v>2.5591390804630598</v>
      </c>
    </row>
    <row r="28" spans="1:21" ht="12" thickBot="1">
      <c r="A28" s="75"/>
      <c r="B28" s="72" t="s">
        <v>26</v>
      </c>
      <c r="C28" s="73"/>
      <c r="D28" s="56">
        <v>1290925.8407999999</v>
      </c>
      <c r="E28" s="59"/>
      <c r="F28" s="59"/>
      <c r="G28" s="56">
        <v>890078.26809999999</v>
      </c>
      <c r="H28" s="57">
        <v>45.03509265041</v>
      </c>
      <c r="I28" s="56">
        <v>57023.936999999998</v>
      </c>
      <c r="J28" s="57">
        <v>4.4172899168755997</v>
      </c>
      <c r="K28" s="56">
        <v>47970.388299999999</v>
      </c>
      <c r="L28" s="57">
        <v>5.3894573117035698</v>
      </c>
      <c r="M28" s="57">
        <v>0.18873202867111299</v>
      </c>
      <c r="N28" s="56">
        <v>32917850.208099999</v>
      </c>
      <c r="O28" s="56">
        <v>322687513.0887</v>
      </c>
      <c r="P28" s="56">
        <v>51251</v>
      </c>
      <c r="Q28" s="56">
        <v>44420</v>
      </c>
      <c r="R28" s="57">
        <v>15.3782080144079</v>
      </c>
      <c r="S28" s="56">
        <v>25.1883054145285</v>
      </c>
      <c r="T28" s="56">
        <v>24.410277199459699</v>
      </c>
      <c r="U28" s="58">
        <v>3.0888469957174101</v>
      </c>
    </row>
    <row r="29" spans="1:21" ht="12" thickBot="1">
      <c r="A29" s="75"/>
      <c r="B29" s="72" t="s">
        <v>27</v>
      </c>
      <c r="C29" s="73"/>
      <c r="D29" s="56">
        <v>894248.38139999995</v>
      </c>
      <c r="E29" s="59"/>
      <c r="F29" s="59"/>
      <c r="G29" s="56">
        <v>573992.04639999999</v>
      </c>
      <c r="H29" s="57">
        <v>55.794559699669001</v>
      </c>
      <c r="I29" s="56">
        <v>114601.27190000001</v>
      </c>
      <c r="J29" s="57">
        <v>12.8153737019445</v>
      </c>
      <c r="K29" s="56">
        <v>75670.024699999994</v>
      </c>
      <c r="L29" s="57">
        <v>13.183113803508601</v>
      </c>
      <c r="M29" s="57">
        <v>0.51448704231756404</v>
      </c>
      <c r="N29" s="56">
        <v>21116227.006200001</v>
      </c>
      <c r="O29" s="56">
        <v>229739700.65130001</v>
      </c>
      <c r="P29" s="56">
        <v>117436</v>
      </c>
      <c r="Q29" s="56">
        <v>109774</v>
      </c>
      <c r="R29" s="57">
        <v>6.9797948512398298</v>
      </c>
      <c r="S29" s="56">
        <v>7.6147721431247701</v>
      </c>
      <c r="T29" s="56">
        <v>7.1050284293184198</v>
      </c>
      <c r="U29" s="58">
        <v>6.6941427034896304</v>
      </c>
    </row>
    <row r="30" spans="1:21" ht="12" thickBot="1">
      <c r="A30" s="75"/>
      <c r="B30" s="72" t="s">
        <v>28</v>
      </c>
      <c r="C30" s="73"/>
      <c r="D30" s="56">
        <v>937368.23569999996</v>
      </c>
      <c r="E30" s="59"/>
      <c r="F30" s="59"/>
      <c r="G30" s="56">
        <v>829070.62580000004</v>
      </c>
      <c r="H30" s="57">
        <v>13.0625312886341</v>
      </c>
      <c r="I30" s="56">
        <v>108384.8314</v>
      </c>
      <c r="J30" s="57">
        <v>11.562673800127399</v>
      </c>
      <c r="K30" s="56">
        <v>94198.1394</v>
      </c>
      <c r="L30" s="57">
        <v>11.3618956538359</v>
      </c>
      <c r="M30" s="57">
        <v>0.15060480058696399</v>
      </c>
      <c r="N30" s="56">
        <v>34438362.173100002</v>
      </c>
      <c r="O30" s="56">
        <v>372574735.11949998</v>
      </c>
      <c r="P30" s="56">
        <v>70925</v>
      </c>
      <c r="Q30" s="56">
        <v>68282</v>
      </c>
      <c r="R30" s="57">
        <v>3.8707126329047301</v>
      </c>
      <c r="S30" s="56">
        <v>13.216330429326799</v>
      </c>
      <c r="T30" s="56">
        <v>12.971468247854499</v>
      </c>
      <c r="U30" s="58">
        <v>1.8527244213637599</v>
      </c>
    </row>
    <row r="31" spans="1:21" ht="12" thickBot="1">
      <c r="A31" s="75"/>
      <c r="B31" s="72" t="s">
        <v>29</v>
      </c>
      <c r="C31" s="73"/>
      <c r="D31" s="56">
        <v>1102871.8529999999</v>
      </c>
      <c r="E31" s="59"/>
      <c r="F31" s="59"/>
      <c r="G31" s="56">
        <v>778653.32649999997</v>
      </c>
      <c r="H31" s="57">
        <v>41.638366583154898</v>
      </c>
      <c r="I31" s="56">
        <v>17377.762200000001</v>
      </c>
      <c r="J31" s="57">
        <v>1.5756828096328299</v>
      </c>
      <c r="K31" s="56">
        <v>38820.546000000002</v>
      </c>
      <c r="L31" s="57">
        <v>4.9856007389702004</v>
      </c>
      <c r="M31" s="57">
        <v>-0.552356574273839</v>
      </c>
      <c r="N31" s="56">
        <v>37628424.602700002</v>
      </c>
      <c r="O31" s="56">
        <v>384397977.92129999</v>
      </c>
      <c r="P31" s="56">
        <v>36543</v>
      </c>
      <c r="Q31" s="56">
        <v>32999</v>
      </c>
      <c r="R31" s="57">
        <v>10.739719385435899</v>
      </c>
      <c r="S31" s="56">
        <v>30.180112552335601</v>
      </c>
      <c r="T31" s="56">
        <v>27.952942267947499</v>
      </c>
      <c r="U31" s="58">
        <v>7.3795956874777699</v>
      </c>
    </row>
    <row r="32" spans="1:21" ht="12" thickBot="1">
      <c r="A32" s="75"/>
      <c r="B32" s="72" t="s">
        <v>30</v>
      </c>
      <c r="C32" s="73"/>
      <c r="D32" s="56">
        <v>137978.29980000001</v>
      </c>
      <c r="E32" s="59"/>
      <c r="F32" s="59"/>
      <c r="G32" s="56">
        <v>86034.762799999997</v>
      </c>
      <c r="H32" s="57">
        <v>60.375056906648503</v>
      </c>
      <c r="I32" s="56">
        <v>28440.9015</v>
      </c>
      <c r="J32" s="57">
        <v>20.612590198042099</v>
      </c>
      <c r="K32" s="56">
        <v>22467.1996</v>
      </c>
      <c r="L32" s="57">
        <v>26.114094894674398</v>
      </c>
      <c r="M32" s="57">
        <v>0.26588546887703801</v>
      </c>
      <c r="N32" s="56">
        <v>3752398.7636000002</v>
      </c>
      <c r="O32" s="56">
        <v>37899090.358099997</v>
      </c>
      <c r="P32" s="56">
        <v>26925</v>
      </c>
      <c r="Q32" s="56">
        <v>22368</v>
      </c>
      <c r="R32" s="57">
        <v>20.372854077253201</v>
      </c>
      <c r="S32" s="56">
        <v>5.1245422395543203</v>
      </c>
      <c r="T32" s="56">
        <v>5.3267041174892702</v>
      </c>
      <c r="U32" s="58">
        <v>-3.9449743700919302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13.3629</v>
      </c>
      <c r="O33" s="56">
        <v>526.58000000000004</v>
      </c>
      <c r="P33" s="59"/>
      <c r="Q33" s="56">
        <v>1</v>
      </c>
      <c r="R33" s="59"/>
      <c r="S33" s="59"/>
      <c r="T33" s="56">
        <v>2.2124000000000001</v>
      </c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267840.8039</v>
      </c>
      <c r="E35" s="59"/>
      <c r="F35" s="59"/>
      <c r="G35" s="56">
        <v>191623.1085</v>
      </c>
      <c r="H35" s="57">
        <v>39.774793341273899</v>
      </c>
      <c r="I35" s="56">
        <v>28573.16</v>
      </c>
      <c r="J35" s="57">
        <v>10.6679637993724</v>
      </c>
      <c r="K35" s="56">
        <v>5014.8966</v>
      </c>
      <c r="L35" s="57">
        <v>2.6170625449383098</v>
      </c>
      <c r="M35" s="57">
        <v>4.6976568569728796</v>
      </c>
      <c r="N35" s="56">
        <v>6879500.2410000004</v>
      </c>
      <c r="O35" s="56">
        <v>63140394.6919</v>
      </c>
      <c r="P35" s="56">
        <v>17203</v>
      </c>
      <c r="Q35" s="56">
        <v>14677</v>
      </c>
      <c r="R35" s="57">
        <v>17.2106016215848</v>
      </c>
      <c r="S35" s="56">
        <v>15.569424164389901</v>
      </c>
      <c r="T35" s="56">
        <v>14.8046296790897</v>
      </c>
      <c r="U35" s="58">
        <v>4.9121565269538001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1564211.3</v>
      </c>
      <c r="E37" s="59"/>
      <c r="F37" s="59"/>
      <c r="G37" s="59"/>
      <c r="H37" s="59"/>
      <c r="I37" s="56">
        <v>-117865.76</v>
      </c>
      <c r="J37" s="57">
        <v>-7.5351558961375602</v>
      </c>
      <c r="K37" s="59"/>
      <c r="L37" s="59"/>
      <c r="M37" s="59"/>
      <c r="N37" s="56">
        <v>9215173.9499999993</v>
      </c>
      <c r="O37" s="56">
        <v>63441015.850000001</v>
      </c>
      <c r="P37" s="56">
        <v>122</v>
      </c>
      <c r="Q37" s="56">
        <v>45</v>
      </c>
      <c r="R37" s="57">
        <v>171.111111111111</v>
      </c>
      <c r="S37" s="56">
        <v>12821.404098360699</v>
      </c>
      <c r="T37" s="56">
        <v>1445.2682222222199</v>
      </c>
      <c r="U37" s="58">
        <v>88.727691513856797</v>
      </c>
    </row>
    <row r="38" spans="1:21" ht="12" thickBot="1">
      <c r="A38" s="75"/>
      <c r="B38" s="72" t="s">
        <v>35</v>
      </c>
      <c r="C38" s="73"/>
      <c r="D38" s="56">
        <v>826350.98</v>
      </c>
      <c r="E38" s="59"/>
      <c r="F38" s="59"/>
      <c r="G38" s="59"/>
      <c r="H38" s="59"/>
      <c r="I38" s="56">
        <v>-203696.86</v>
      </c>
      <c r="J38" s="57">
        <v>-24.650162573777099</v>
      </c>
      <c r="K38" s="59"/>
      <c r="L38" s="59"/>
      <c r="M38" s="59"/>
      <c r="N38" s="56">
        <v>14379351.33</v>
      </c>
      <c r="O38" s="56">
        <v>122613270.15000001</v>
      </c>
      <c r="P38" s="56">
        <v>305</v>
      </c>
      <c r="Q38" s="56">
        <v>46</v>
      </c>
      <c r="R38" s="57">
        <v>563.04347826086996</v>
      </c>
      <c r="S38" s="56">
        <v>2709.3474754098402</v>
      </c>
      <c r="T38" s="56">
        <v>2118.3430434782599</v>
      </c>
      <c r="U38" s="58">
        <v>21.813533970653801</v>
      </c>
    </row>
    <row r="39" spans="1:21" ht="12" thickBot="1">
      <c r="A39" s="75"/>
      <c r="B39" s="72" t="s">
        <v>36</v>
      </c>
      <c r="C39" s="73"/>
      <c r="D39" s="56">
        <v>301122.92</v>
      </c>
      <c r="E39" s="59"/>
      <c r="F39" s="59"/>
      <c r="G39" s="59"/>
      <c r="H39" s="59"/>
      <c r="I39" s="56">
        <v>-19298.32</v>
      </c>
      <c r="J39" s="57">
        <v>-6.4087848244829697</v>
      </c>
      <c r="K39" s="59"/>
      <c r="L39" s="59"/>
      <c r="M39" s="59"/>
      <c r="N39" s="56">
        <v>9588551.5199999996</v>
      </c>
      <c r="O39" s="56">
        <v>107888481.45</v>
      </c>
      <c r="P39" s="56">
        <v>93</v>
      </c>
      <c r="Q39" s="56">
        <v>12</v>
      </c>
      <c r="R39" s="57">
        <v>675</v>
      </c>
      <c r="S39" s="56">
        <v>3237.8808602150498</v>
      </c>
      <c r="T39" s="56">
        <v>2404.9866666666699</v>
      </c>
      <c r="U39" s="58">
        <v>25.723435466154498</v>
      </c>
    </row>
    <row r="40" spans="1:21" ht="12" thickBot="1">
      <c r="A40" s="75"/>
      <c r="B40" s="72" t="s">
        <v>37</v>
      </c>
      <c r="C40" s="73"/>
      <c r="D40" s="56">
        <v>527915.74</v>
      </c>
      <c r="E40" s="59"/>
      <c r="F40" s="59"/>
      <c r="G40" s="59"/>
      <c r="H40" s="59"/>
      <c r="I40" s="56">
        <v>-146930.09</v>
      </c>
      <c r="J40" s="57">
        <v>-27.832110101509802</v>
      </c>
      <c r="K40" s="59"/>
      <c r="L40" s="59"/>
      <c r="M40" s="59"/>
      <c r="N40" s="56">
        <v>10541195.449999999</v>
      </c>
      <c r="O40" s="56">
        <v>89321104.549999997</v>
      </c>
      <c r="P40" s="56">
        <v>211</v>
      </c>
      <c r="Q40" s="56">
        <v>40</v>
      </c>
      <c r="R40" s="57">
        <v>427.5</v>
      </c>
      <c r="S40" s="56">
        <v>2501.97033175355</v>
      </c>
      <c r="T40" s="56">
        <v>1465.0932499999999</v>
      </c>
      <c r="U40" s="58">
        <v>41.442421142813402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18734.188099999999</v>
      </c>
      <c r="E42" s="59"/>
      <c r="F42" s="59"/>
      <c r="G42" s="56">
        <v>79548.290699999998</v>
      </c>
      <c r="H42" s="57">
        <v>-76.449288934878396</v>
      </c>
      <c r="I42" s="56">
        <v>1786.4529</v>
      </c>
      <c r="J42" s="57">
        <v>9.5357903447120798</v>
      </c>
      <c r="K42" s="56">
        <v>4705.2632000000003</v>
      </c>
      <c r="L42" s="57">
        <v>5.9149771272206602</v>
      </c>
      <c r="M42" s="57">
        <v>-0.62032880541092805</v>
      </c>
      <c r="N42" s="56">
        <v>1158967.946</v>
      </c>
      <c r="O42" s="56">
        <v>20373413.998399999</v>
      </c>
      <c r="P42" s="56">
        <v>60</v>
      </c>
      <c r="Q42" s="56">
        <v>50</v>
      </c>
      <c r="R42" s="57">
        <v>20</v>
      </c>
      <c r="S42" s="56">
        <v>312.23646833333299</v>
      </c>
      <c r="T42" s="56">
        <v>396.18803200000002</v>
      </c>
      <c r="U42" s="58">
        <v>-26.887174363323499</v>
      </c>
    </row>
    <row r="43" spans="1:21" ht="12" thickBot="1">
      <c r="A43" s="75"/>
      <c r="B43" s="72" t="s">
        <v>33</v>
      </c>
      <c r="C43" s="73"/>
      <c r="D43" s="56">
        <v>408788.06170000002</v>
      </c>
      <c r="E43" s="59"/>
      <c r="F43" s="59"/>
      <c r="G43" s="56">
        <v>257562.83189999999</v>
      </c>
      <c r="H43" s="57">
        <v>58.713917953314798</v>
      </c>
      <c r="I43" s="56">
        <v>15580.96</v>
      </c>
      <c r="J43" s="57">
        <v>3.8115007408006201</v>
      </c>
      <c r="K43" s="56">
        <v>13569.192300000001</v>
      </c>
      <c r="L43" s="57">
        <v>5.26830373773352</v>
      </c>
      <c r="M43" s="57">
        <v>0.14825994469840301</v>
      </c>
      <c r="N43" s="56">
        <v>11140641.4114</v>
      </c>
      <c r="O43" s="56">
        <v>139366461.20100001</v>
      </c>
      <c r="P43" s="56">
        <v>1717</v>
      </c>
      <c r="Q43" s="56">
        <v>1422</v>
      </c>
      <c r="R43" s="57">
        <v>20.7454289732771</v>
      </c>
      <c r="S43" s="56">
        <v>238.08273832265601</v>
      </c>
      <c r="T43" s="56">
        <v>194.39717144866401</v>
      </c>
      <c r="U43" s="58">
        <v>18.348901386873401</v>
      </c>
    </row>
    <row r="44" spans="1:21" ht="12" thickBot="1">
      <c r="A44" s="75"/>
      <c r="B44" s="72" t="s">
        <v>38</v>
      </c>
      <c r="C44" s="73"/>
      <c r="D44" s="56">
        <v>472680.43</v>
      </c>
      <c r="E44" s="59"/>
      <c r="F44" s="59"/>
      <c r="G44" s="59"/>
      <c r="H44" s="59"/>
      <c r="I44" s="56">
        <v>-133693.74</v>
      </c>
      <c r="J44" s="57">
        <v>-28.284170766282799</v>
      </c>
      <c r="K44" s="59"/>
      <c r="L44" s="59"/>
      <c r="M44" s="59"/>
      <c r="N44" s="56">
        <v>9335564.5500000007</v>
      </c>
      <c r="O44" s="56">
        <v>61732570.789999999</v>
      </c>
      <c r="P44" s="56">
        <v>289</v>
      </c>
      <c r="Q44" s="56">
        <v>49</v>
      </c>
      <c r="R44" s="57">
        <v>489.79591836734699</v>
      </c>
      <c r="S44" s="56">
        <v>1635.5724221453299</v>
      </c>
      <c r="T44" s="56">
        <v>1079.0095918367299</v>
      </c>
      <c r="U44" s="58">
        <v>34.028626477974498</v>
      </c>
    </row>
    <row r="45" spans="1:21" ht="12" thickBot="1">
      <c r="A45" s="75"/>
      <c r="B45" s="72" t="s">
        <v>39</v>
      </c>
      <c r="C45" s="73"/>
      <c r="D45" s="56">
        <v>158234.47</v>
      </c>
      <c r="E45" s="59"/>
      <c r="F45" s="59"/>
      <c r="G45" s="59"/>
      <c r="H45" s="59"/>
      <c r="I45" s="56">
        <v>16898.060000000001</v>
      </c>
      <c r="J45" s="57">
        <v>10.6791269942636</v>
      </c>
      <c r="K45" s="59"/>
      <c r="L45" s="59"/>
      <c r="M45" s="59"/>
      <c r="N45" s="56">
        <v>3999677.59</v>
      </c>
      <c r="O45" s="56">
        <v>27257227.52</v>
      </c>
      <c r="P45" s="56">
        <v>119</v>
      </c>
      <c r="Q45" s="56">
        <v>32</v>
      </c>
      <c r="R45" s="57">
        <v>271.875</v>
      </c>
      <c r="S45" s="56">
        <v>1329.7014285714299</v>
      </c>
      <c r="T45" s="56">
        <v>1198.2909374999999</v>
      </c>
      <c r="U45" s="58">
        <v>9.8827066172749891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15558.1198</v>
      </c>
      <c r="E47" s="62"/>
      <c r="F47" s="62"/>
      <c r="G47" s="61">
        <v>7090.4546</v>
      </c>
      <c r="H47" s="63">
        <v>119.423445712494</v>
      </c>
      <c r="I47" s="61">
        <v>1327.6156000000001</v>
      </c>
      <c r="J47" s="63">
        <v>8.5332650543030297</v>
      </c>
      <c r="K47" s="61">
        <v>633.90120000000002</v>
      </c>
      <c r="L47" s="63">
        <v>8.9402053290066892</v>
      </c>
      <c r="M47" s="63">
        <v>1.0943572910100201</v>
      </c>
      <c r="N47" s="61">
        <v>450716.1496</v>
      </c>
      <c r="O47" s="61">
        <v>7416172.3623000002</v>
      </c>
      <c r="P47" s="61">
        <v>10</v>
      </c>
      <c r="Q47" s="61">
        <v>15</v>
      </c>
      <c r="R47" s="63">
        <v>-33.3333333333333</v>
      </c>
      <c r="S47" s="61">
        <v>1555.8119799999999</v>
      </c>
      <c r="T47" s="61">
        <v>5194.5132666666696</v>
      </c>
      <c r="U47" s="64">
        <v>-233.87795784081001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170243.52</v>
      </c>
      <c r="D2" s="37">
        <v>803519.70472051296</v>
      </c>
      <c r="E2" s="37">
        <v>649711.965664102</v>
      </c>
      <c r="F2" s="37">
        <v>153807.73905641001</v>
      </c>
      <c r="G2" s="37">
        <v>649711.965664102</v>
      </c>
      <c r="H2" s="37">
        <v>0.191417507439857</v>
      </c>
    </row>
    <row r="3" spans="1:8">
      <c r="A3" s="37">
        <v>2</v>
      </c>
      <c r="B3" s="37">
        <v>13</v>
      </c>
      <c r="C3" s="37">
        <v>8794</v>
      </c>
      <c r="D3" s="37">
        <v>81040.263234187994</v>
      </c>
      <c r="E3" s="37">
        <v>62672.528809401701</v>
      </c>
      <c r="F3" s="37">
        <v>18367.7344247863</v>
      </c>
      <c r="G3" s="37">
        <v>62672.528809401701</v>
      </c>
      <c r="H3" s="37">
        <v>0.22664949115117899</v>
      </c>
    </row>
    <row r="4" spans="1:8">
      <c r="A4" s="37">
        <v>3</v>
      </c>
      <c r="B4" s="37">
        <v>14</v>
      </c>
      <c r="C4" s="37">
        <v>104094</v>
      </c>
      <c r="D4" s="37">
        <v>96130.364660880397</v>
      </c>
      <c r="E4" s="37">
        <v>64609.399869882604</v>
      </c>
      <c r="F4" s="37">
        <v>31520.930602963599</v>
      </c>
      <c r="G4" s="37">
        <v>64609.399869882604</v>
      </c>
      <c r="H4" s="37">
        <v>0.32789786998461701</v>
      </c>
    </row>
    <row r="5" spans="1:8">
      <c r="A5" s="37">
        <v>4</v>
      </c>
      <c r="B5" s="37">
        <v>15</v>
      </c>
      <c r="C5" s="37">
        <v>2950</v>
      </c>
      <c r="D5" s="37">
        <v>51081.0351385674</v>
      </c>
      <c r="E5" s="37">
        <v>39697.619849315503</v>
      </c>
      <c r="F5" s="37">
        <v>11383.4152892519</v>
      </c>
      <c r="G5" s="37">
        <v>39697.619849315503</v>
      </c>
      <c r="H5" s="37">
        <v>0.22285012937526</v>
      </c>
    </row>
    <row r="6" spans="1:8">
      <c r="A6" s="37">
        <v>5</v>
      </c>
      <c r="B6" s="37">
        <v>16</v>
      </c>
      <c r="C6" s="37">
        <v>2919</v>
      </c>
      <c r="D6" s="37">
        <v>214252.96514102601</v>
      </c>
      <c r="E6" s="37">
        <v>180579.609280342</v>
      </c>
      <c r="F6" s="37">
        <v>33673.355860683798</v>
      </c>
      <c r="G6" s="37">
        <v>180579.609280342</v>
      </c>
      <c r="H6" s="37">
        <v>0.15716634697923201</v>
      </c>
    </row>
    <row r="7" spans="1:8">
      <c r="A7" s="37">
        <v>6</v>
      </c>
      <c r="B7" s="37">
        <v>17</v>
      </c>
      <c r="C7" s="37">
        <v>20070</v>
      </c>
      <c r="D7" s="37">
        <v>319108.00066153798</v>
      </c>
      <c r="E7" s="37">
        <v>225658.573864103</v>
      </c>
      <c r="F7" s="37">
        <v>93449.426797435895</v>
      </c>
      <c r="G7" s="37">
        <v>225658.573864103</v>
      </c>
      <c r="H7" s="37">
        <v>0.29284576570849702</v>
      </c>
    </row>
    <row r="8" spans="1:8">
      <c r="A8" s="37">
        <v>7</v>
      </c>
      <c r="B8" s="37">
        <v>18</v>
      </c>
      <c r="C8" s="37">
        <v>85334</v>
      </c>
      <c r="D8" s="37">
        <v>143908.19631111101</v>
      </c>
      <c r="E8" s="37">
        <v>115916.93022051299</v>
      </c>
      <c r="F8" s="37">
        <v>27956.599423931599</v>
      </c>
      <c r="G8" s="37">
        <v>115916.93022051299</v>
      </c>
      <c r="H8" s="37">
        <v>0.19431371075013601</v>
      </c>
    </row>
    <row r="9" spans="1:8">
      <c r="A9" s="37">
        <v>8</v>
      </c>
      <c r="B9" s="37">
        <v>19</v>
      </c>
      <c r="C9" s="37">
        <v>14380</v>
      </c>
      <c r="D9" s="37">
        <v>146181.90511025599</v>
      </c>
      <c r="E9" s="37">
        <v>115929.592238461</v>
      </c>
      <c r="F9" s="37">
        <v>30251.629111111099</v>
      </c>
      <c r="G9" s="37">
        <v>115929.592238461</v>
      </c>
      <c r="H9" s="37">
        <v>0.20694606893978801</v>
      </c>
    </row>
    <row r="10" spans="1:8">
      <c r="A10" s="37">
        <v>9</v>
      </c>
      <c r="B10" s="37">
        <v>21</v>
      </c>
      <c r="C10" s="37">
        <v>296292</v>
      </c>
      <c r="D10" s="37">
        <v>908433.72374358994</v>
      </c>
      <c r="E10" s="37">
        <v>933662.28709999996</v>
      </c>
      <c r="F10" s="37">
        <v>-25284.1531</v>
      </c>
      <c r="G10" s="37">
        <v>933662.28709999996</v>
      </c>
      <c r="H10" s="37">
        <v>-2.78343920374464E-2</v>
      </c>
    </row>
    <row r="11" spans="1:8">
      <c r="A11" s="37">
        <v>10</v>
      </c>
      <c r="B11" s="37">
        <v>22</v>
      </c>
      <c r="C11" s="37">
        <v>64525</v>
      </c>
      <c r="D11" s="37">
        <v>790584.21531538502</v>
      </c>
      <c r="E11" s="37">
        <v>732264.78899230796</v>
      </c>
      <c r="F11" s="37">
        <v>58319.426323076899</v>
      </c>
      <c r="G11" s="37">
        <v>732264.78899230796</v>
      </c>
      <c r="H11" s="37">
        <v>7.3767506602458302E-2</v>
      </c>
    </row>
    <row r="12" spans="1:8">
      <c r="A12" s="37">
        <v>11</v>
      </c>
      <c r="B12" s="37">
        <v>23</v>
      </c>
      <c r="C12" s="37">
        <v>157961.69699999999</v>
      </c>
      <c r="D12" s="37">
        <v>1602705.54051538</v>
      </c>
      <c r="E12" s="37">
        <v>1383153.66917863</v>
      </c>
      <c r="F12" s="37">
        <v>203918.432618803</v>
      </c>
      <c r="G12" s="37">
        <v>1383153.66917863</v>
      </c>
      <c r="H12" s="37">
        <v>0.12848718869662901</v>
      </c>
    </row>
    <row r="13" spans="1:8">
      <c r="A13" s="37">
        <v>12</v>
      </c>
      <c r="B13" s="37">
        <v>24</v>
      </c>
      <c r="C13" s="37">
        <v>23261</v>
      </c>
      <c r="D13" s="37">
        <v>586875.05696837604</v>
      </c>
      <c r="E13" s="37">
        <v>541323.28650940198</v>
      </c>
      <c r="F13" s="37">
        <v>45551.770458974403</v>
      </c>
      <c r="G13" s="37">
        <v>541323.28650940198</v>
      </c>
      <c r="H13" s="37">
        <v>7.7617492715197994E-2</v>
      </c>
    </row>
    <row r="14" spans="1:8">
      <c r="A14" s="37">
        <v>13</v>
      </c>
      <c r="B14" s="37">
        <v>25</v>
      </c>
      <c r="C14" s="37">
        <v>96629</v>
      </c>
      <c r="D14" s="37">
        <v>1260213.0303437901</v>
      </c>
      <c r="E14" s="37">
        <v>1202015.9173000001</v>
      </c>
      <c r="F14" s="37">
        <v>58185.911999999997</v>
      </c>
      <c r="G14" s="37">
        <v>1202015.9173000001</v>
      </c>
      <c r="H14" s="37">
        <v>4.6171899331649398E-2</v>
      </c>
    </row>
    <row r="15" spans="1:8">
      <c r="A15" s="37">
        <v>14</v>
      </c>
      <c r="B15" s="37">
        <v>26</v>
      </c>
      <c r="C15" s="37">
        <v>65434</v>
      </c>
      <c r="D15" s="37">
        <v>364258.30073390802</v>
      </c>
      <c r="E15" s="37">
        <v>322549.37576768798</v>
      </c>
      <c r="F15" s="37">
        <v>41707.4647892293</v>
      </c>
      <c r="G15" s="37">
        <v>322549.37576768798</v>
      </c>
      <c r="H15" s="37">
        <v>0.114500155235142</v>
      </c>
    </row>
    <row r="16" spans="1:8">
      <c r="A16" s="37">
        <v>15</v>
      </c>
      <c r="B16" s="37">
        <v>27</v>
      </c>
      <c r="C16" s="37">
        <v>131959.76800000001</v>
      </c>
      <c r="D16" s="37">
        <v>1097194.40991838</v>
      </c>
      <c r="E16" s="37">
        <v>1030044.44333735</v>
      </c>
      <c r="F16" s="37">
        <v>67100.231538295106</v>
      </c>
      <c r="G16" s="37">
        <v>1030044.44333735</v>
      </c>
      <c r="H16" s="37">
        <v>6.1158963876756303E-2</v>
      </c>
    </row>
    <row r="17" spans="1:9">
      <c r="A17" s="37">
        <v>16</v>
      </c>
      <c r="B17" s="37">
        <v>29</v>
      </c>
      <c r="C17" s="37">
        <v>166515</v>
      </c>
      <c r="D17" s="37">
        <v>2147316.71542393</v>
      </c>
      <c r="E17" s="37">
        <v>1948552.12482393</v>
      </c>
      <c r="F17" s="37">
        <v>198426.18034359001</v>
      </c>
      <c r="G17" s="37">
        <v>1948552.12482393</v>
      </c>
      <c r="H17" s="37">
        <v>9.2421138986826995E-2</v>
      </c>
    </row>
    <row r="18" spans="1:9">
      <c r="A18" s="37">
        <v>17</v>
      </c>
      <c r="B18" s="37">
        <v>31</v>
      </c>
      <c r="C18" s="37">
        <v>30193.797999999999</v>
      </c>
      <c r="D18" s="37">
        <v>326148.85973677499</v>
      </c>
      <c r="E18" s="37">
        <v>282138.80461688101</v>
      </c>
      <c r="F18" s="37">
        <v>44010.055119893703</v>
      </c>
      <c r="G18" s="37">
        <v>282138.80461688101</v>
      </c>
      <c r="H18" s="37">
        <v>0.13493855276824501</v>
      </c>
    </row>
    <row r="19" spans="1:9">
      <c r="A19" s="37">
        <v>18</v>
      </c>
      <c r="B19" s="37">
        <v>32</v>
      </c>
      <c r="C19" s="37">
        <v>29329.742999999999</v>
      </c>
      <c r="D19" s="37">
        <v>378840.04695100198</v>
      </c>
      <c r="E19" s="37">
        <v>353097.50029541599</v>
      </c>
      <c r="F19" s="37">
        <v>25742.5466555864</v>
      </c>
      <c r="G19" s="37">
        <v>353097.50029541599</v>
      </c>
      <c r="H19" s="37">
        <v>6.795096469544E-2</v>
      </c>
    </row>
    <row r="20" spans="1:9">
      <c r="A20" s="37">
        <v>19</v>
      </c>
      <c r="B20" s="37">
        <v>33</v>
      </c>
      <c r="C20" s="37">
        <v>49545.885000000002</v>
      </c>
      <c r="D20" s="37">
        <v>703565.195160056</v>
      </c>
      <c r="E20" s="37">
        <v>563922.58761266305</v>
      </c>
      <c r="F20" s="37">
        <v>139639.59568898601</v>
      </c>
      <c r="G20" s="37">
        <v>563922.58761266305</v>
      </c>
      <c r="H20" s="37">
        <v>0.19847512985091201</v>
      </c>
    </row>
    <row r="21" spans="1:9">
      <c r="A21" s="37">
        <v>20</v>
      </c>
      <c r="B21" s="37">
        <v>34</v>
      </c>
      <c r="C21" s="37">
        <v>43496.781999999999</v>
      </c>
      <c r="D21" s="37">
        <v>249630.96100347899</v>
      </c>
      <c r="E21" s="37">
        <v>188249.64565179101</v>
      </c>
      <c r="F21" s="37">
        <v>61381.315351688303</v>
      </c>
      <c r="G21" s="37">
        <v>188249.64565179101</v>
      </c>
      <c r="H21" s="37">
        <v>0.24588823079054201</v>
      </c>
    </row>
    <row r="22" spans="1:9">
      <c r="A22" s="37">
        <v>21</v>
      </c>
      <c r="B22" s="37">
        <v>35</v>
      </c>
      <c r="C22" s="37">
        <v>44604.002999999997</v>
      </c>
      <c r="D22" s="37">
        <v>1290925.9598300899</v>
      </c>
      <c r="E22" s="37">
        <v>1233901.90921858</v>
      </c>
      <c r="F22" s="37">
        <v>57024.050611504397</v>
      </c>
      <c r="G22" s="37">
        <v>1233901.90921858</v>
      </c>
      <c r="H22" s="37">
        <v>4.4172983103546802E-2</v>
      </c>
    </row>
    <row r="23" spans="1:9">
      <c r="A23" s="37">
        <v>22</v>
      </c>
      <c r="B23" s="37">
        <v>36</v>
      </c>
      <c r="C23" s="37">
        <v>172464.71100000001</v>
      </c>
      <c r="D23" s="37">
        <v>894248.37985752197</v>
      </c>
      <c r="E23" s="37">
        <v>779647.15380172594</v>
      </c>
      <c r="F23" s="37">
        <v>114601.226055796</v>
      </c>
      <c r="G23" s="37">
        <v>779647.15380172594</v>
      </c>
      <c r="H23" s="37">
        <v>0.12815368597486901</v>
      </c>
    </row>
    <row r="24" spans="1:9">
      <c r="A24" s="37">
        <v>23</v>
      </c>
      <c r="B24" s="37">
        <v>37</v>
      </c>
      <c r="C24" s="37">
        <v>120730.67200000001</v>
      </c>
      <c r="D24" s="37">
        <v>937368.24652654899</v>
      </c>
      <c r="E24" s="37">
        <v>828983.38763342903</v>
      </c>
      <c r="F24" s="37">
        <v>108380.522521438</v>
      </c>
      <c r="G24" s="37">
        <v>828983.38763342903</v>
      </c>
      <c r="H24" s="37">
        <v>0.11562267476623</v>
      </c>
    </row>
    <row r="25" spans="1:9">
      <c r="A25" s="37">
        <v>24</v>
      </c>
      <c r="B25" s="37">
        <v>38</v>
      </c>
      <c r="C25" s="37">
        <v>245440.81200000001</v>
      </c>
      <c r="D25" s="37">
        <v>1102871.8100566401</v>
      </c>
      <c r="E25" s="37">
        <v>1085494.0359177</v>
      </c>
      <c r="F25" s="37">
        <v>17375.880333628302</v>
      </c>
      <c r="G25" s="37">
        <v>1085494.0359177</v>
      </c>
      <c r="H25" s="37">
        <v>1.57551494311217E-2</v>
      </c>
    </row>
    <row r="26" spans="1:9">
      <c r="A26" s="37">
        <v>25</v>
      </c>
      <c r="B26" s="37">
        <v>39</v>
      </c>
      <c r="C26" s="37">
        <v>89730.290999999997</v>
      </c>
      <c r="D26" s="37">
        <v>137978.23191735899</v>
      </c>
      <c r="E26" s="37">
        <v>109537.431288498</v>
      </c>
      <c r="F26" s="37">
        <v>28440.800628860401</v>
      </c>
      <c r="G26" s="37">
        <v>109537.431288498</v>
      </c>
      <c r="H26" s="37">
        <v>0.20612527232480299</v>
      </c>
    </row>
    <row r="27" spans="1:9">
      <c r="A27" s="37">
        <v>26</v>
      </c>
      <c r="B27" s="37">
        <v>42</v>
      </c>
      <c r="C27" s="37">
        <v>14014.053</v>
      </c>
      <c r="D27" s="37">
        <v>267840.8039</v>
      </c>
      <c r="E27" s="37">
        <v>239267.62839999999</v>
      </c>
      <c r="F27" s="37">
        <v>28573.175500000001</v>
      </c>
      <c r="G27" s="37">
        <v>239267.62839999999</v>
      </c>
      <c r="H27" s="37">
        <v>0.106679695863921</v>
      </c>
    </row>
    <row r="28" spans="1:9">
      <c r="A28" s="37">
        <v>27</v>
      </c>
      <c r="B28" s="37">
        <v>75</v>
      </c>
      <c r="C28" s="37">
        <v>60</v>
      </c>
      <c r="D28" s="37">
        <v>18734.188034187999</v>
      </c>
      <c r="E28" s="37">
        <v>16947.735042734999</v>
      </c>
      <c r="F28" s="37">
        <v>1786.4529914529901</v>
      </c>
      <c r="G28" s="37">
        <v>16947.735042734999</v>
      </c>
      <c r="H28" s="37">
        <v>9.5357908663716406E-2</v>
      </c>
    </row>
    <row r="29" spans="1:9">
      <c r="A29" s="37">
        <v>28</v>
      </c>
      <c r="B29" s="37">
        <v>76</v>
      </c>
      <c r="C29" s="37">
        <v>2038</v>
      </c>
      <c r="D29" s="37">
        <v>408788.05753760698</v>
      </c>
      <c r="E29" s="37">
        <v>393207.105644444</v>
      </c>
      <c r="F29" s="37">
        <v>15452.746764957299</v>
      </c>
      <c r="G29" s="37">
        <v>393207.105644444</v>
      </c>
      <c r="H29" s="37">
        <v>3.7813224553011601E-2</v>
      </c>
    </row>
    <row r="30" spans="1:9">
      <c r="A30" s="37">
        <v>29</v>
      </c>
      <c r="B30" s="37">
        <v>99</v>
      </c>
      <c r="C30" s="37">
        <v>11</v>
      </c>
      <c r="D30" s="37">
        <v>15558.1196581197</v>
      </c>
      <c r="E30" s="37">
        <v>14230.504273504301</v>
      </c>
      <c r="F30" s="37">
        <v>1327.61538461538</v>
      </c>
      <c r="G30" s="37">
        <v>14230.504273504301</v>
      </c>
      <c r="H30" s="37">
        <v>8.5332637477338893E-2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479</v>
      </c>
      <c r="D34" s="34">
        <v>1564211.3</v>
      </c>
      <c r="E34" s="34">
        <v>1682077.06</v>
      </c>
      <c r="F34" s="30"/>
      <c r="G34" s="30"/>
      <c r="H34" s="30"/>
    </row>
    <row r="35" spans="1:8">
      <c r="A35" s="30"/>
      <c r="B35" s="33">
        <v>71</v>
      </c>
      <c r="C35" s="34">
        <v>285</v>
      </c>
      <c r="D35" s="34">
        <v>826350.98</v>
      </c>
      <c r="E35" s="34">
        <v>1030047.84</v>
      </c>
      <c r="F35" s="30"/>
      <c r="G35" s="30"/>
      <c r="H35" s="30"/>
    </row>
    <row r="36" spans="1:8">
      <c r="A36" s="30"/>
      <c r="B36" s="33">
        <v>72</v>
      </c>
      <c r="C36" s="34">
        <v>87</v>
      </c>
      <c r="D36" s="34">
        <v>301122.92</v>
      </c>
      <c r="E36" s="34">
        <v>320421.24</v>
      </c>
      <c r="F36" s="30"/>
      <c r="G36" s="30"/>
      <c r="H36" s="30"/>
    </row>
    <row r="37" spans="1:8">
      <c r="A37" s="30"/>
      <c r="B37" s="33">
        <v>73</v>
      </c>
      <c r="C37" s="34">
        <v>191</v>
      </c>
      <c r="D37" s="34">
        <v>527915.74</v>
      </c>
      <c r="E37" s="34">
        <v>674845.83</v>
      </c>
      <c r="F37" s="30"/>
      <c r="G37" s="30"/>
      <c r="H37" s="30"/>
    </row>
    <row r="38" spans="1:8">
      <c r="A38" s="30"/>
      <c r="B38" s="33">
        <v>77</v>
      </c>
      <c r="C38" s="34">
        <v>271</v>
      </c>
      <c r="D38" s="34">
        <v>472680.43</v>
      </c>
      <c r="E38" s="34">
        <v>606374.17000000004</v>
      </c>
      <c r="F38" s="30"/>
      <c r="G38" s="30"/>
      <c r="H38" s="30"/>
    </row>
    <row r="39" spans="1:8">
      <c r="A39" s="30"/>
      <c r="B39" s="33">
        <v>78</v>
      </c>
      <c r="C39" s="34">
        <v>118</v>
      </c>
      <c r="D39" s="34">
        <v>158234.47</v>
      </c>
      <c r="E39" s="34">
        <v>141336.41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2016-10-31T02:39:44Z</dcterms:modified>
</cp:coreProperties>
</file>