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<sst xmlns="http://schemas.openxmlformats.org/spreadsheetml/2006/main" count="121" uniqueCount="80">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</sst>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18927903.072199997</v>
      </c>
      <c r="F3" s="25">
        <f>RA!I7</f>
        <v>1240726.4901000001</v>
      </c>
      <c r="G3" s="16">
        <f>SUM(G4:G42)</f>
        <v>17687176.5821</v>
      </c>
      <c r="H3" s="27">
        <f>RA!J7</f>
        <v>6.5550129106604196</v>
      </c>
      <c r="I3" s="20">
        <f>SUM(I4:I42)</f>
        <v>18927909.917957526</v>
      </c>
      <c r="J3" s="21">
        <f>SUM(J4:J42)</f>
        <v>17687176.349401657</v>
      </c>
      <c r="K3" s="22">
        <f>E3-I3</f>
        <v>-6.8457575291395187</v>
      </c>
      <c r="L3" s="22">
        <f>G3-J3</f>
        <v>0.23269834369421005</v>
      </c>
    </row>
    <row r="4" spans="1:13">
      <c r="A4" s="69">
        <f>RA!A8</f>
        <v>42677</v>
      </c>
      <c r="B4" s="12">
        <v>12</v>
      </c>
      <c r="C4" s="67" t="s">
        <v>6</v>
      </c>
      <c r="D4" s="67"/>
      <c r="E4" s="15">
        <f>VLOOKUP(C4,RA!B8:D35,3,0)</f>
        <v>581769.99010000005</v>
      </c>
      <c r="F4" s="25">
        <f>VLOOKUP(C4,RA!B8:I38,8,0)</f>
        <v>156774.16829999999</v>
      </c>
      <c r="G4" s="16">
        <f t="shared" ref="G4:G42" si="0">E4-F4</f>
        <v>424995.82180000003</v>
      </c>
      <c r="H4" s="27">
        <f>RA!J8</f>
        <v>26.947792249141699</v>
      </c>
      <c r="I4" s="20">
        <f>VLOOKUP(B4,RMS!B:D,3,FALSE)</f>
        <v>581770.55530512799</v>
      </c>
      <c r="J4" s="21">
        <f>VLOOKUP(B4,RMS!B:E,4,FALSE)</f>
        <v>424995.83330256399</v>
      </c>
      <c r="K4" s="22">
        <f t="shared" ref="K4:K42" si="1">E4-I4</f>
        <v>-0.56520512793213129</v>
      </c>
      <c r="L4" s="22">
        <f t="shared" ref="L4:L42" si="2">G4-J4</f>
        <v>-1.1502563953399658E-2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56495.651700000002</v>
      </c>
      <c r="F5" s="25">
        <f>VLOOKUP(C5,RA!B9:I39,8,0)</f>
        <v>13058.27</v>
      </c>
      <c r="G5" s="16">
        <f t="shared" si="0"/>
        <v>43437.381699999998</v>
      </c>
      <c r="H5" s="27">
        <f>RA!J9</f>
        <v>23.113761160489499</v>
      </c>
      <c r="I5" s="20">
        <f>VLOOKUP(B5,RMS!B:D,3,FALSE)</f>
        <v>56495.671253846202</v>
      </c>
      <c r="J5" s="21">
        <f>VLOOKUP(B5,RMS!B:E,4,FALSE)</f>
        <v>43437.381320512803</v>
      </c>
      <c r="K5" s="22">
        <f t="shared" si="1"/>
        <v>-1.9553846199414693E-2</v>
      </c>
      <c r="L5" s="22">
        <f t="shared" si="2"/>
        <v>3.7948719545966014E-4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72603.934699999998</v>
      </c>
      <c r="F6" s="25">
        <f>VLOOKUP(C6,RA!B10:I40,8,0)</f>
        <v>25511.944100000001</v>
      </c>
      <c r="G6" s="16">
        <f t="shared" si="0"/>
        <v>47091.990599999997</v>
      </c>
      <c r="H6" s="27">
        <f>RA!J10</f>
        <v>35.1385144695195</v>
      </c>
      <c r="I6" s="20">
        <f>VLOOKUP(B6,RMS!B:D,3,FALSE)</f>
        <v>72605.936746963198</v>
      </c>
      <c r="J6" s="21">
        <f>VLOOKUP(B6,RMS!B:E,4,FALSE)</f>
        <v>47091.990301606398</v>
      </c>
      <c r="K6" s="22">
        <f>E6-I6</f>
        <v>-2.0020469631999731</v>
      </c>
      <c r="L6" s="22">
        <f t="shared" si="2"/>
        <v>2.9839359922334552E-4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52103.0772</v>
      </c>
      <c r="F7" s="25">
        <f>VLOOKUP(C7,RA!B11:I41,8,0)</f>
        <v>12155.7451</v>
      </c>
      <c r="G7" s="16">
        <f t="shared" si="0"/>
        <v>39947.3321</v>
      </c>
      <c r="H7" s="27">
        <f>RA!J11</f>
        <v>23.3301865326296</v>
      </c>
      <c r="I7" s="20">
        <f>VLOOKUP(B7,RMS!B:D,3,FALSE)</f>
        <v>52103.101857627997</v>
      </c>
      <c r="J7" s="21">
        <f>VLOOKUP(B7,RMS!B:E,4,FALSE)</f>
        <v>39947.332581658004</v>
      </c>
      <c r="K7" s="22">
        <f t="shared" si="1"/>
        <v>-2.4657627996930387E-2</v>
      </c>
      <c r="L7" s="22">
        <f t="shared" si="2"/>
        <v>-4.8165800399146974E-4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186075.7984</v>
      </c>
      <c r="F8" s="25">
        <f>VLOOKUP(C8,RA!B12:I42,8,0)</f>
        <v>35342.3851</v>
      </c>
      <c r="G8" s="16">
        <f t="shared" si="0"/>
        <v>150733.41330000001</v>
      </c>
      <c r="H8" s="27">
        <f>RA!J12</f>
        <v>18.993542096230001</v>
      </c>
      <c r="I8" s="20">
        <f>VLOOKUP(B8,RMS!B:D,3,FALSE)</f>
        <v>186075.819582906</v>
      </c>
      <c r="J8" s="21">
        <f>VLOOKUP(B8,RMS!B:E,4,FALSE)</f>
        <v>150733.41190000001</v>
      </c>
      <c r="K8" s="22">
        <f t="shared" si="1"/>
        <v>-2.1182905999012291E-2</v>
      </c>
      <c r="L8" s="22">
        <f t="shared" si="2"/>
        <v>1.4000000082887709E-3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285113.83850000001</v>
      </c>
      <c r="F9" s="25">
        <f>VLOOKUP(C9,RA!B13:I43,8,0)</f>
        <v>81724.501199999999</v>
      </c>
      <c r="G9" s="16">
        <f t="shared" si="0"/>
        <v>203389.33730000001</v>
      </c>
      <c r="H9" s="27">
        <f>RA!J13</f>
        <v>28.663814296057001</v>
      </c>
      <c r="I9" s="20">
        <f>VLOOKUP(B9,RMS!B:D,3,FALSE)</f>
        <v>285114.020101709</v>
      </c>
      <c r="J9" s="21">
        <f>VLOOKUP(B9,RMS!B:E,4,FALSE)</f>
        <v>203389.337118803</v>
      </c>
      <c r="K9" s="22">
        <f t="shared" si="1"/>
        <v>-0.18160170898772776</v>
      </c>
      <c r="L9" s="22">
        <f t="shared" si="2"/>
        <v>1.8119701417163014E-4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103908.4097</v>
      </c>
      <c r="F10" s="25">
        <f>VLOOKUP(C10,RA!B14:I43,8,0)</f>
        <v>19202.6237</v>
      </c>
      <c r="G10" s="16">
        <f t="shared" si="0"/>
        <v>84705.786000000007</v>
      </c>
      <c r="H10" s="27">
        <f>RA!J14</f>
        <v>18.4803364380621</v>
      </c>
      <c r="I10" s="20">
        <f>VLOOKUP(B10,RMS!B:D,3,FALSE)</f>
        <v>103908.408844444</v>
      </c>
      <c r="J10" s="21">
        <f>VLOOKUP(B10,RMS!B:E,4,FALSE)</f>
        <v>84705.788560683795</v>
      </c>
      <c r="K10" s="22">
        <f t="shared" si="1"/>
        <v>8.5555600526276976E-4</v>
      </c>
      <c r="L10" s="22">
        <f t="shared" si="2"/>
        <v>-2.5606837880332023E-3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124534.76519999999</v>
      </c>
      <c r="F11" s="25">
        <f>VLOOKUP(C11,RA!B15:I44,8,0)</f>
        <v>13711.4647</v>
      </c>
      <c r="G11" s="16">
        <f t="shared" si="0"/>
        <v>110823.3005</v>
      </c>
      <c r="H11" s="27">
        <f>RA!J15</f>
        <v>11.0101502002109</v>
      </c>
      <c r="I11" s="20">
        <f>VLOOKUP(B11,RMS!B:D,3,FALSE)</f>
        <v>124534.956061538</v>
      </c>
      <c r="J11" s="21">
        <f>VLOOKUP(B11,RMS!B:E,4,FALSE)</f>
        <v>110823.300905128</v>
      </c>
      <c r="K11" s="22">
        <f t="shared" si="1"/>
        <v>-0.19086153800890315</v>
      </c>
      <c r="L11" s="22">
        <f t="shared" si="2"/>
        <v>-4.0512799751013517E-4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663852.92050000001</v>
      </c>
      <c r="F12" s="25">
        <f>VLOOKUP(C12,RA!B16:I45,8,0)</f>
        <v>-40249.605499999998</v>
      </c>
      <c r="G12" s="16">
        <f t="shared" si="0"/>
        <v>704102.52599999995</v>
      </c>
      <c r="H12" s="27">
        <f>RA!J16</f>
        <v>-6.0630305685308796</v>
      </c>
      <c r="I12" s="20">
        <f>VLOOKUP(B12,RMS!B:D,3,FALSE)</f>
        <v>663852.29131794896</v>
      </c>
      <c r="J12" s="21">
        <f>VLOOKUP(B12,RMS!B:E,4,FALSE)</f>
        <v>704102.52599999995</v>
      </c>
      <c r="K12" s="22">
        <f t="shared" si="1"/>
        <v>0.62918205105233938</v>
      </c>
      <c r="L12" s="22">
        <f t="shared" si="2"/>
        <v>0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653865.91960000002</v>
      </c>
      <c r="F13" s="25">
        <f>VLOOKUP(C13,RA!B17:I46,8,0)</f>
        <v>64985.561099999999</v>
      </c>
      <c r="G13" s="16">
        <f t="shared" si="0"/>
        <v>588880.35849999997</v>
      </c>
      <c r="H13" s="27">
        <f>RA!J17</f>
        <v>9.9386677225438902</v>
      </c>
      <c r="I13" s="20">
        <f>VLOOKUP(B13,RMS!B:D,3,FALSE)</f>
        <v>653865.92369230802</v>
      </c>
      <c r="J13" s="21">
        <f>VLOOKUP(B13,RMS!B:E,4,FALSE)</f>
        <v>588880.360338461</v>
      </c>
      <c r="K13" s="22">
        <f t="shared" si="1"/>
        <v>-4.0923079941421747E-3</v>
      </c>
      <c r="L13" s="22">
        <f t="shared" si="2"/>
        <v>-1.8384610302746296E-3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1335310.7989000001</v>
      </c>
      <c r="F14" s="25">
        <f>VLOOKUP(C14,RA!B18:I47,8,0)</f>
        <v>162066.7132</v>
      </c>
      <c r="G14" s="16">
        <f t="shared" si="0"/>
        <v>1173244.0857000002</v>
      </c>
      <c r="H14" s="27">
        <f>RA!J18</f>
        <v>12.137003110699499</v>
      </c>
      <c r="I14" s="20">
        <f>VLOOKUP(B14,RMS!B:D,3,FALSE)</f>
        <v>1335311.09738718</v>
      </c>
      <c r="J14" s="21">
        <f>VLOOKUP(B14,RMS!B:E,4,FALSE)</f>
        <v>1173244.0860051301</v>
      </c>
      <c r="K14" s="22">
        <f t="shared" si="1"/>
        <v>-0.29848717991262674</v>
      </c>
      <c r="L14" s="22">
        <f t="shared" si="2"/>
        <v>-3.0512991361320019E-4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547141.97140000004</v>
      </c>
      <c r="F15" s="25">
        <f>VLOOKUP(C15,RA!B19:I48,8,0)</f>
        <v>37494.484799999998</v>
      </c>
      <c r="G15" s="16">
        <f t="shared" si="0"/>
        <v>509647.48660000006</v>
      </c>
      <c r="H15" s="27">
        <f>RA!J19</f>
        <v>6.8527889944288001</v>
      </c>
      <c r="I15" s="20">
        <f>VLOOKUP(B15,RMS!B:D,3,FALSE)</f>
        <v>547142.04859316198</v>
      </c>
      <c r="J15" s="21">
        <f>VLOOKUP(B15,RMS!B:E,4,FALSE)</f>
        <v>509647.48836837598</v>
      </c>
      <c r="K15" s="22">
        <f t="shared" si="1"/>
        <v>-7.7193161938339472E-2</v>
      </c>
      <c r="L15" s="22">
        <f t="shared" si="2"/>
        <v>-1.7683759215287864E-3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1457497.9809000001</v>
      </c>
      <c r="F16" s="25">
        <f>VLOOKUP(C16,RA!B20:I49,8,0)</f>
        <v>88321.088600000003</v>
      </c>
      <c r="G16" s="16">
        <f t="shared" si="0"/>
        <v>1369176.8923000002</v>
      </c>
      <c r="H16" s="27">
        <f>RA!J20</f>
        <v>6.0597743363913299</v>
      </c>
      <c r="I16" s="20">
        <f>VLOOKUP(B16,RMS!B:D,3,FALSE)</f>
        <v>1457498.2434</v>
      </c>
      <c r="J16" s="21">
        <f>VLOOKUP(B16,RMS!B:E,4,FALSE)</f>
        <v>1369176.8922999999</v>
      </c>
      <c r="K16" s="22">
        <f t="shared" si="1"/>
        <v>-0.26249999995343387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416193.4523</v>
      </c>
      <c r="F17" s="25">
        <f>VLOOKUP(C17,RA!B21:I50,8,0)</f>
        <v>40164.800900000002</v>
      </c>
      <c r="G17" s="16">
        <f t="shared" si="0"/>
        <v>376028.65139999997</v>
      </c>
      <c r="H17" s="27">
        <f>RA!J21</f>
        <v>9.6505124427206201</v>
      </c>
      <c r="I17" s="20">
        <f>VLOOKUP(B17,RMS!B:D,3,FALSE)</f>
        <v>416192.98378866998</v>
      </c>
      <c r="J17" s="21">
        <f>VLOOKUP(B17,RMS!B:E,4,FALSE)</f>
        <v>376028.65144150198</v>
      </c>
      <c r="K17" s="22">
        <f t="shared" si="1"/>
        <v>0.46851133002201095</v>
      </c>
      <c r="L17" s="22">
        <f t="shared" si="2"/>
        <v>-4.1502004023641348E-5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988516.95039999997</v>
      </c>
      <c r="F18" s="25">
        <f>VLOOKUP(C18,RA!B22:I51,8,0)</f>
        <v>55327.008900000001</v>
      </c>
      <c r="G18" s="16">
        <f t="shared" si="0"/>
        <v>933189.94149999996</v>
      </c>
      <c r="H18" s="27">
        <f>RA!J22</f>
        <v>5.5969711877588102</v>
      </c>
      <c r="I18" s="20">
        <f>VLOOKUP(B18,RMS!B:D,3,FALSE)</f>
        <v>988518.16924849898</v>
      </c>
      <c r="J18" s="21">
        <f>VLOOKUP(B18,RMS!B:E,4,FALSE)</f>
        <v>933189.94259525801</v>
      </c>
      <c r="K18" s="22">
        <f t="shared" si="1"/>
        <v>-1.2188484990037978</v>
      </c>
      <c r="L18" s="22">
        <f t="shared" si="2"/>
        <v>-1.095258048735559E-3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2681695.0008</v>
      </c>
      <c r="F19" s="25">
        <f>VLOOKUP(C19,RA!B23:I52,8,0)</f>
        <v>141137.81649999999</v>
      </c>
      <c r="G19" s="16">
        <f t="shared" si="0"/>
        <v>2540557.1842999998</v>
      </c>
      <c r="H19" s="27">
        <f>RA!J23</f>
        <v>5.2630077789568102</v>
      </c>
      <c r="I19" s="20">
        <f>VLOOKUP(B19,RMS!B:D,3,FALSE)</f>
        <v>2681697.8851324799</v>
      </c>
      <c r="J19" s="21">
        <f>VLOOKUP(B19,RMS!B:E,4,FALSE)</f>
        <v>2540557.2034666701</v>
      </c>
      <c r="K19" s="22">
        <f t="shared" si="1"/>
        <v>-2.8843324799090624</v>
      </c>
      <c r="L19" s="22">
        <f t="shared" si="2"/>
        <v>-1.9166670273989439E-2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299760.05780000001</v>
      </c>
      <c r="F20" s="25">
        <f>VLOOKUP(C20,RA!B24:I53,8,0)</f>
        <v>35761.538800000002</v>
      </c>
      <c r="G20" s="16">
        <f t="shared" si="0"/>
        <v>263998.51900000003</v>
      </c>
      <c r="H20" s="27">
        <f>RA!J24</f>
        <v>11.930054678552301</v>
      </c>
      <c r="I20" s="20">
        <f>VLOOKUP(B20,RMS!B:D,3,FALSE)</f>
        <v>299760.138850238</v>
      </c>
      <c r="J20" s="21">
        <f>VLOOKUP(B20,RMS!B:E,4,FALSE)</f>
        <v>263998.53086432698</v>
      </c>
      <c r="K20" s="22">
        <f t="shared" si="1"/>
        <v>-8.1050237989984453E-2</v>
      </c>
      <c r="L20" s="22">
        <f t="shared" si="2"/>
        <v>-1.1864326952490956E-2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354164.11300000001</v>
      </c>
      <c r="F21" s="25">
        <f>VLOOKUP(C21,RA!B25:I54,8,0)</f>
        <v>24340.9846</v>
      </c>
      <c r="G21" s="16">
        <f t="shared" si="0"/>
        <v>329823.12839999999</v>
      </c>
      <c r="H21" s="27">
        <f>RA!J25</f>
        <v>6.8727981482415199</v>
      </c>
      <c r="I21" s="20">
        <f>VLOOKUP(B21,RMS!B:D,3,FALSE)</f>
        <v>354164.180516035</v>
      </c>
      <c r="J21" s="21">
        <f>VLOOKUP(B21,RMS!B:E,4,FALSE)</f>
        <v>329823.1249845</v>
      </c>
      <c r="K21" s="22">
        <f t="shared" si="1"/>
        <v>-6.7516034992877394E-2</v>
      </c>
      <c r="L21" s="22">
        <f t="shared" si="2"/>
        <v>3.4154999884776771E-3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606432.40760000004</v>
      </c>
      <c r="F22" s="25">
        <f>VLOOKUP(C22,RA!B26:I55,8,0)</f>
        <v>129715.6505</v>
      </c>
      <c r="G22" s="16">
        <f t="shared" si="0"/>
        <v>476716.75710000005</v>
      </c>
      <c r="H22" s="27">
        <f>RA!J26</f>
        <v>21.389960179298299</v>
      </c>
      <c r="I22" s="20">
        <f>VLOOKUP(B22,RMS!B:D,3,FALSE)</f>
        <v>606432.40321018803</v>
      </c>
      <c r="J22" s="21">
        <f>VLOOKUP(B22,RMS!B:E,4,FALSE)</f>
        <v>476716.81119814003</v>
      </c>
      <c r="K22" s="22">
        <f t="shared" si="1"/>
        <v>4.3898120056837797E-3</v>
      </c>
      <c r="L22" s="22">
        <f t="shared" si="2"/>
        <v>-5.4098139982670546E-2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222306.864</v>
      </c>
      <c r="F23" s="25">
        <f>VLOOKUP(C23,RA!B27:I56,8,0)</f>
        <v>54179.328500000003</v>
      </c>
      <c r="G23" s="16">
        <f t="shared" si="0"/>
        <v>168127.5355</v>
      </c>
      <c r="H23" s="27">
        <f>RA!J27</f>
        <v>24.3714150454662</v>
      </c>
      <c r="I23" s="20">
        <f>VLOOKUP(B23,RMS!B:D,3,FALSE)</f>
        <v>222306.72071781999</v>
      </c>
      <c r="J23" s="21">
        <f>VLOOKUP(B23,RMS!B:E,4,FALSE)</f>
        <v>168127.54305825001</v>
      </c>
      <c r="K23" s="22">
        <f t="shared" si="1"/>
        <v>0.14328218001173809</v>
      </c>
      <c r="L23" s="22">
        <f t="shared" si="2"/>
        <v>-7.5582500139717013E-3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1103890.9099999999</v>
      </c>
      <c r="F24" s="25">
        <f>VLOOKUP(C24,RA!B28:I57,8,0)</f>
        <v>55428.046000000002</v>
      </c>
      <c r="G24" s="16">
        <f t="shared" si="0"/>
        <v>1048462.8639999999</v>
      </c>
      <c r="H24" s="27">
        <f>RA!J28</f>
        <v>5.02115249775904</v>
      </c>
      <c r="I24" s="20">
        <f>VLOOKUP(B24,RMS!B:D,3,FALSE)</f>
        <v>1103890.9340601801</v>
      </c>
      <c r="J24" s="21">
        <f>VLOOKUP(B24,RMS!B:E,4,FALSE)</f>
        <v>1048462.84885487</v>
      </c>
      <c r="K24" s="22">
        <f t="shared" si="1"/>
        <v>-2.4060180177912116E-2</v>
      </c>
      <c r="L24" s="22">
        <f t="shared" si="2"/>
        <v>1.514512998983264E-2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849400.02899999998</v>
      </c>
      <c r="F25" s="25">
        <f>VLOOKUP(C25,RA!B29:I58,8,0)</f>
        <v>81647.627999999997</v>
      </c>
      <c r="G25" s="16">
        <f t="shared" si="0"/>
        <v>767752.40099999995</v>
      </c>
      <c r="H25" s="27">
        <f>RA!J29</f>
        <v>9.6123881813524203</v>
      </c>
      <c r="I25" s="20">
        <f>VLOOKUP(B25,RMS!B:D,3,FALSE)</f>
        <v>849400.02725309704</v>
      </c>
      <c r="J25" s="21">
        <f>VLOOKUP(B25,RMS!B:E,4,FALSE)</f>
        <v>767752.35764117504</v>
      </c>
      <c r="K25" s="22">
        <f t="shared" si="1"/>
        <v>1.7469029407948256E-3</v>
      </c>
      <c r="L25" s="22">
        <f t="shared" si="2"/>
        <v>4.3358824914321303E-2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894628.3922</v>
      </c>
      <c r="F26" s="25">
        <f>VLOOKUP(C26,RA!B30:I59,8,0)</f>
        <v>93401.943299999999</v>
      </c>
      <c r="G26" s="16">
        <f t="shared" si="0"/>
        <v>801226.44889999996</v>
      </c>
      <c r="H26" s="27">
        <f>RA!J30</f>
        <v>10.440306177888401</v>
      </c>
      <c r="I26" s="20">
        <f>VLOOKUP(B26,RMS!B:D,3,FALSE)</f>
        <v>894628.43319026497</v>
      </c>
      <c r="J26" s="21">
        <f>VLOOKUP(B26,RMS!B:E,4,FALSE)</f>
        <v>801226.43687172804</v>
      </c>
      <c r="K26" s="22">
        <f t="shared" si="1"/>
        <v>-4.0990264969877899E-2</v>
      </c>
      <c r="L26" s="22">
        <f t="shared" si="2"/>
        <v>1.2028271914459765E-2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2378757.2718000002</v>
      </c>
      <c r="F27" s="25">
        <f>VLOOKUP(C27,RA!B31:I60,8,0)</f>
        <v>-78593.723199999993</v>
      </c>
      <c r="G27" s="16">
        <f t="shared" si="0"/>
        <v>2457350.9950000001</v>
      </c>
      <c r="H27" s="27">
        <f>RA!J31</f>
        <v>-3.3039824673043801</v>
      </c>
      <c r="I27" s="20">
        <f>VLOOKUP(B27,RMS!B:D,3,FALSE)</f>
        <v>2378757.5312407101</v>
      </c>
      <c r="J27" s="21">
        <f>VLOOKUP(B27,RMS!B:E,4,FALSE)</f>
        <v>2457350.7143389401</v>
      </c>
      <c r="K27" s="22">
        <f t="shared" si="1"/>
        <v>-0.25944070983678102</v>
      </c>
      <c r="L27" s="22">
        <f t="shared" si="2"/>
        <v>0.2806610600091517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117609.73119999999</v>
      </c>
      <c r="F28" s="25">
        <f>VLOOKUP(C28,RA!B32:I61,8,0)</f>
        <v>26157.490900000001</v>
      </c>
      <c r="G28" s="16">
        <f t="shared" si="0"/>
        <v>91452.24029999999</v>
      </c>
      <c r="H28" s="27">
        <f>RA!J32</f>
        <v>22.240923972114299</v>
      </c>
      <c r="I28" s="20">
        <f>VLOOKUP(B28,RMS!B:D,3,FALSE)</f>
        <v>117609.60370273799</v>
      </c>
      <c r="J28" s="21">
        <f>VLOOKUP(B28,RMS!B:E,4,FALSE)</f>
        <v>91452.270071745297</v>
      </c>
      <c r="K28" s="22">
        <f t="shared" si="1"/>
        <v>0.12749726200127043</v>
      </c>
      <c r="L28" s="22">
        <f t="shared" si="2"/>
        <v>-2.9771745306788944E-2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231260.88039999999</v>
      </c>
      <c r="F30" s="25">
        <f>VLOOKUP(C30,RA!B34:I64,8,0)</f>
        <v>29999.5111</v>
      </c>
      <c r="G30" s="16">
        <f t="shared" si="0"/>
        <v>201261.36929999999</v>
      </c>
      <c r="H30" s="27">
        <f>RA!J34</f>
        <v>0</v>
      </c>
      <c r="I30" s="20">
        <f>VLOOKUP(B30,RMS!B:D,3,FALSE)</f>
        <v>231260.88</v>
      </c>
      <c r="J30" s="21">
        <f>VLOOKUP(B30,RMS!B:E,4,FALSE)</f>
        <v>201261.3518</v>
      </c>
      <c r="K30" s="22">
        <f t="shared" si="1"/>
        <v>3.9999998989515007E-4</v>
      </c>
      <c r="L30" s="22">
        <f t="shared" si="2"/>
        <v>1.7499999987194315E-2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12.972151212133801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677178.19</v>
      </c>
      <c r="F32" s="25">
        <f>VLOOKUP(C32,RA!B34:I65,8,0)</f>
        <v>-21059.82</v>
      </c>
      <c r="G32" s="16">
        <f t="shared" si="0"/>
        <v>698238.00999999989</v>
      </c>
      <c r="H32" s="27">
        <f>RA!J34</f>
        <v>0</v>
      </c>
      <c r="I32" s="20">
        <f>VLOOKUP(B32,RMS!B:D,3,FALSE)</f>
        <v>677178.19</v>
      </c>
      <c r="J32" s="21">
        <f>VLOOKUP(B32,RMS!B:E,4,FALSE)</f>
        <v>698238.01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223643.01</v>
      </c>
      <c r="F33" s="25">
        <f>VLOOKUP(C33,RA!B34:I65,8,0)</f>
        <v>-49426.07</v>
      </c>
      <c r="G33" s="16">
        <f t="shared" si="0"/>
        <v>273069.08</v>
      </c>
      <c r="H33" s="27">
        <f>RA!J34</f>
        <v>0</v>
      </c>
      <c r="I33" s="20">
        <f>VLOOKUP(B33,RMS!B:D,3,FALSE)</f>
        <v>223643.01</v>
      </c>
      <c r="J33" s="21">
        <f>VLOOKUP(B33,RMS!B:E,4,FALSE)</f>
        <v>273069.08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21085.41</v>
      </c>
      <c r="F34" s="25">
        <f>VLOOKUP(C34,RA!B34:I66,8,0)</f>
        <v>-13.64</v>
      </c>
      <c r="G34" s="16">
        <f t="shared" si="0"/>
        <v>21099.05</v>
      </c>
      <c r="H34" s="27">
        <f>RA!J35</f>
        <v>12.972151212133801</v>
      </c>
      <c r="I34" s="20">
        <f>VLOOKUP(B34,RMS!B:D,3,FALSE)</f>
        <v>21085.41</v>
      </c>
      <c r="J34" s="21">
        <f>VLOOKUP(B34,RMS!B:E,4,FALSE)</f>
        <v>21099.05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120123.4</v>
      </c>
      <c r="F35" s="25">
        <f>VLOOKUP(C35,RA!B34:I67,8,0)</f>
        <v>-11941.96</v>
      </c>
      <c r="G35" s="16">
        <f t="shared" si="0"/>
        <v>132065.35999999999</v>
      </c>
      <c r="H35" s="27">
        <f>RA!J34</f>
        <v>0</v>
      </c>
      <c r="I35" s="20">
        <f>VLOOKUP(B35,RMS!B:D,3,FALSE)</f>
        <v>120123.4</v>
      </c>
      <c r="J35" s="21">
        <f>VLOOKUP(B35,RMS!B:E,4,FALSE)</f>
        <v>132065.35999999999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12.972151212133801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15011.9658</v>
      </c>
      <c r="F37" s="25">
        <f>VLOOKUP(C37,RA!B8:I68,8,0)</f>
        <v>1413.2692</v>
      </c>
      <c r="G37" s="16">
        <f t="shared" si="0"/>
        <v>13598.696599999999</v>
      </c>
      <c r="H37" s="27">
        <f>RA!J35</f>
        <v>12.972151212133801</v>
      </c>
      <c r="I37" s="20">
        <f>VLOOKUP(B37,RMS!B:D,3,FALSE)</f>
        <v>15011.9658119658</v>
      </c>
      <c r="J37" s="21">
        <f>VLOOKUP(B37,RMS!B:E,4,FALSE)</f>
        <v>13598.6965811966</v>
      </c>
      <c r="K37" s="22">
        <f t="shared" si="1"/>
        <v>-1.1965799785684794E-5</v>
      </c>
      <c r="L37" s="22">
        <f t="shared" si="2"/>
        <v>1.8803399143507704E-5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336795.38449999999</v>
      </c>
      <c r="F38" s="25">
        <f>VLOOKUP(C38,RA!B8:I69,8,0)</f>
        <v>-16271.6782</v>
      </c>
      <c r="G38" s="16">
        <f t="shared" si="0"/>
        <v>353067.06270000001</v>
      </c>
      <c r="H38" s="27">
        <f>RA!J36</f>
        <v>0</v>
      </c>
      <c r="I38" s="20">
        <f>VLOOKUP(B38,RMS!B:D,3,FALSE)</f>
        <v>336795.38246239303</v>
      </c>
      <c r="J38" s="21">
        <f>VLOOKUP(B38,RMS!B:E,4,FALSE)</f>
        <v>353067.06202564097</v>
      </c>
      <c r="K38" s="22">
        <f t="shared" si="1"/>
        <v>2.0376069587655365E-3</v>
      </c>
      <c r="L38" s="22">
        <f t="shared" si="2"/>
        <v>6.743590347468853E-4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165563.51999999999</v>
      </c>
      <c r="F39" s="25">
        <f>VLOOKUP(C39,RA!B9:I70,8,0)</f>
        <v>-31622.66</v>
      </c>
      <c r="G39" s="16">
        <f t="shared" si="0"/>
        <v>197186.18</v>
      </c>
      <c r="H39" s="27">
        <f>RA!J37</f>
        <v>-3.1099377255490199</v>
      </c>
      <c r="I39" s="20">
        <f>VLOOKUP(B39,RMS!B:D,3,FALSE)</f>
        <v>165563.51999999999</v>
      </c>
      <c r="J39" s="21">
        <f>VLOOKUP(B39,RMS!B:E,4,FALSE)</f>
        <v>197186.18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98544.65</v>
      </c>
      <c r="F40" s="25">
        <f>VLOOKUP(C40,RA!B10:I71,8,0)</f>
        <v>10307.780000000001</v>
      </c>
      <c r="G40" s="16">
        <f t="shared" si="0"/>
        <v>88236.87</v>
      </c>
      <c r="H40" s="27">
        <f>RA!J38</f>
        <v>-22.100431397341701</v>
      </c>
      <c r="I40" s="20">
        <f>VLOOKUP(B40,RMS!B:D,3,FALSE)</f>
        <v>98544.65</v>
      </c>
      <c r="J40" s="21">
        <f>VLOOKUP(B40,RMS!B:E,4,FALSE)</f>
        <v>88236.87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-6.4689280407636995E-2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5066.4246000000003</v>
      </c>
      <c r="F42" s="25">
        <f>VLOOKUP(C42,RA!B8:I72,8,0)</f>
        <v>573.8999</v>
      </c>
      <c r="G42" s="16">
        <f t="shared" si="0"/>
        <v>4492.5246999999999</v>
      </c>
      <c r="H42" s="27">
        <f>RA!J39</f>
        <v>-6.4689280407636995E-2</v>
      </c>
      <c r="I42" s="20">
        <f>VLOOKUP(B42,RMS!B:D,3,FALSE)</f>
        <v>5066.42462748657</v>
      </c>
      <c r="J42" s="21">
        <f>VLOOKUP(B42,RMS!B:E,4,FALSE)</f>
        <v>4492.5246047953997</v>
      </c>
      <c r="K42" s="22">
        <f t="shared" si="1"/>
        <v>-2.7486569706525188E-5</v>
      </c>
      <c r="L42" s="22">
        <f t="shared" si="2"/>
        <v>9.5204600256693084E-5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18927903.0722</v>
      </c>
      <c r="E7" s="65"/>
      <c r="F7" s="65"/>
      <c r="G7" s="53">
        <v>13584211.3916</v>
      </c>
      <c r="H7" s="54">
        <v>39.337518583554697</v>
      </c>
      <c r="I7" s="53">
        <v>1240726.4901000001</v>
      </c>
      <c r="J7" s="54">
        <v>6.5550129106604196</v>
      </c>
      <c r="K7" s="53">
        <v>1753767.7485</v>
      </c>
      <c r="L7" s="54">
        <v>12.910339054238101</v>
      </c>
      <c r="M7" s="54">
        <v>-0.29253660231738499</v>
      </c>
      <c r="N7" s="53">
        <v>50291761.345899999</v>
      </c>
      <c r="O7" s="53">
        <v>6732450539.7755003</v>
      </c>
      <c r="P7" s="53">
        <v>920622</v>
      </c>
      <c r="Q7" s="53">
        <v>866080</v>
      </c>
      <c r="R7" s="54">
        <v>6.29757066321819</v>
      </c>
      <c r="S7" s="53">
        <v>20.559907401952199</v>
      </c>
      <c r="T7" s="53">
        <v>17.970320538749299</v>
      </c>
      <c r="U7" s="55">
        <v>12.595323571141</v>
      </c>
    </row>
    <row r="8" spans="1:23" ht="12" thickBot="1">
      <c r="A8" s="74">
        <v>42677</v>
      </c>
      <c r="B8" s="70" t="s">
        <v>6</v>
      </c>
      <c r="C8" s="71"/>
      <c r="D8" s="56">
        <v>581769.99010000005</v>
      </c>
      <c r="E8" s="59"/>
      <c r="F8" s="59"/>
      <c r="G8" s="56">
        <v>513706.77159999998</v>
      </c>
      <c r="H8" s="57">
        <v>13.2494298815663</v>
      </c>
      <c r="I8" s="56">
        <v>156774.16829999999</v>
      </c>
      <c r="J8" s="57">
        <v>26.947792249141699</v>
      </c>
      <c r="K8" s="56">
        <v>135333.25640000001</v>
      </c>
      <c r="L8" s="57">
        <v>26.344456386760999</v>
      </c>
      <c r="M8" s="57">
        <v>0.15843047356096901</v>
      </c>
      <c r="N8" s="56">
        <v>1753120.6566000001</v>
      </c>
      <c r="O8" s="56">
        <v>248504735.52129999</v>
      </c>
      <c r="P8" s="56">
        <v>24006</v>
      </c>
      <c r="Q8" s="56">
        <v>21388</v>
      </c>
      <c r="R8" s="57">
        <v>12.2405086964653</v>
      </c>
      <c r="S8" s="56">
        <v>24.234357664750501</v>
      </c>
      <c r="T8" s="56">
        <v>26.511450893024101</v>
      </c>
      <c r="U8" s="58">
        <v>-9.3961360964220795</v>
      </c>
    </row>
    <row r="9" spans="1:23" ht="12" thickBot="1">
      <c r="A9" s="75"/>
      <c r="B9" s="70" t="s">
        <v>7</v>
      </c>
      <c r="C9" s="71"/>
      <c r="D9" s="56">
        <v>56495.651700000002</v>
      </c>
      <c r="E9" s="59"/>
      <c r="F9" s="59"/>
      <c r="G9" s="56">
        <v>56239.3724</v>
      </c>
      <c r="H9" s="57">
        <v>0.45569374099203602</v>
      </c>
      <c r="I9" s="56">
        <v>13058.27</v>
      </c>
      <c r="J9" s="57">
        <v>23.113761160489499</v>
      </c>
      <c r="K9" s="56">
        <v>13222.28</v>
      </c>
      <c r="L9" s="57">
        <v>23.510717555589199</v>
      </c>
      <c r="M9" s="57">
        <v>-1.2404063444429E-2</v>
      </c>
      <c r="N9" s="56">
        <v>165439.7671</v>
      </c>
      <c r="O9" s="56">
        <v>35391686.872199997</v>
      </c>
      <c r="P9" s="56">
        <v>3412</v>
      </c>
      <c r="Q9" s="56">
        <v>3442</v>
      </c>
      <c r="R9" s="57">
        <v>-0.87158628704241403</v>
      </c>
      <c r="S9" s="56">
        <v>16.557928399765501</v>
      </c>
      <c r="T9" s="56">
        <v>15.4187343114468</v>
      </c>
      <c r="U9" s="58">
        <v>6.8800520259214899</v>
      </c>
    </row>
    <row r="10" spans="1:23" ht="12" thickBot="1">
      <c r="A10" s="75"/>
      <c r="B10" s="70" t="s">
        <v>8</v>
      </c>
      <c r="C10" s="71"/>
      <c r="D10" s="56">
        <v>72603.934699999998</v>
      </c>
      <c r="E10" s="59"/>
      <c r="F10" s="59"/>
      <c r="G10" s="56">
        <v>85580.809200000003</v>
      </c>
      <c r="H10" s="57">
        <v>-15.1632996010512</v>
      </c>
      <c r="I10" s="56">
        <v>25511.944100000001</v>
      </c>
      <c r="J10" s="57">
        <v>35.1385144695195</v>
      </c>
      <c r="K10" s="56">
        <v>25283.285500000002</v>
      </c>
      <c r="L10" s="57">
        <v>29.543171811934702</v>
      </c>
      <c r="M10" s="57">
        <v>9.0438641765920001E-3</v>
      </c>
      <c r="N10" s="56">
        <v>231266.0073</v>
      </c>
      <c r="O10" s="56">
        <v>56352112.126900002</v>
      </c>
      <c r="P10" s="56">
        <v>86972</v>
      </c>
      <c r="Q10" s="56">
        <v>85896</v>
      </c>
      <c r="R10" s="57">
        <v>1.25267765670112</v>
      </c>
      <c r="S10" s="56">
        <v>0.83479665524536595</v>
      </c>
      <c r="T10" s="56">
        <v>0.91410635768836701</v>
      </c>
      <c r="U10" s="58">
        <v>-9.5004815777190803</v>
      </c>
    </row>
    <row r="11" spans="1:23" ht="12" thickBot="1">
      <c r="A11" s="75"/>
      <c r="B11" s="70" t="s">
        <v>9</v>
      </c>
      <c r="C11" s="71"/>
      <c r="D11" s="56">
        <v>52103.0772</v>
      </c>
      <c r="E11" s="59"/>
      <c r="F11" s="59"/>
      <c r="G11" s="56">
        <v>49724.345300000001</v>
      </c>
      <c r="H11" s="57">
        <v>4.7838375460722302</v>
      </c>
      <c r="I11" s="56">
        <v>12155.7451</v>
      </c>
      <c r="J11" s="57">
        <v>23.3301865326296</v>
      </c>
      <c r="K11" s="56">
        <v>11070.7408</v>
      </c>
      <c r="L11" s="57">
        <v>22.264226372830699</v>
      </c>
      <c r="M11" s="57">
        <v>9.8006476675887993E-2</v>
      </c>
      <c r="N11" s="56">
        <v>181236.21729999999</v>
      </c>
      <c r="O11" s="56">
        <v>20138831.495200001</v>
      </c>
      <c r="P11" s="56">
        <v>2278</v>
      </c>
      <c r="Q11" s="56">
        <v>2596</v>
      </c>
      <c r="R11" s="57">
        <v>-12.2496147919877</v>
      </c>
      <c r="S11" s="56">
        <v>22.8722902546093</v>
      </c>
      <c r="T11" s="56">
        <v>23.236847958397501</v>
      </c>
      <c r="U11" s="58">
        <v>-1.5938836895215001</v>
      </c>
    </row>
    <row r="12" spans="1:23" ht="12" thickBot="1">
      <c r="A12" s="75"/>
      <c r="B12" s="70" t="s">
        <v>10</v>
      </c>
      <c r="C12" s="71"/>
      <c r="D12" s="56">
        <v>186075.7984</v>
      </c>
      <c r="E12" s="59"/>
      <c r="F12" s="59"/>
      <c r="G12" s="56">
        <v>227516.73060000001</v>
      </c>
      <c r="H12" s="57">
        <v>-18.214454862599901</v>
      </c>
      <c r="I12" s="56">
        <v>35342.3851</v>
      </c>
      <c r="J12" s="57">
        <v>18.993542096230001</v>
      </c>
      <c r="K12" s="56">
        <v>39823.881699999998</v>
      </c>
      <c r="L12" s="57">
        <v>17.503715702567298</v>
      </c>
      <c r="M12" s="57">
        <v>-0.11253289254322001</v>
      </c>
      <c r="N12" s="56">
        <v>662663.50520000001</v>
      </c>
      <c r="O12" s="56">
        <v>72871089.1752</v>
      </c>
      <c r="P12" s="56">
        <v>1892</v>
      </c>
      <c r="Q12" s="56">
        <v>1601</v>
      </c>
      <c r="R12" s="57">
        <v>18.1761399125546</v>
      </c>
      <c r="S12" s="56">
        <v>98.348730655391094</v>
      </c>
      <c r="T12" s="56">
        <v>147.18996883198</v>
      </c>
      <c r="U12" s="58">
        <v>-49.661279663818</v>
      </c>
    </row>
    <row r="13" spans="1:23" ht="12" thickBot="1">
      <c r="A13" s="75"/>
      <c r="B13" s="70" t="s">
        <v>11</v>
      </c>
      <c r="C13" s="71"/>
      <c r="D13" s="56">
        <v>285113.83850000001</v>
      </c>
      <c r="E13" s="59"/>
      <c r="F13" s="59"/>
      <c r="G13" s="56">
        <v>289942.79489999998</v>
      </c>
      <c r="H13" s="57">
        <v>-1.6654859113383</v>
      </c>
      <c r="I13" s="56">
        <v>81724.501199999999</v>
      </c>
      <c r="J13" s="57">
        <v>28.663814296057001</v>
      </c>
      <c r="K13" s="56">
        <v>76770.074800000002</v>
      </c>
      <c r="L13" s="57">
        <v>26.477662542529298</v>
      </c>
      <c r="M13" s="57">
        <v>6.4535906900014997E-2</v>
      </c>
      <c r="N13" s="56">
        <v>933617.95440000005</v>
      </c>
      <c r="O13" s="56">
        <v>104764474.11929999</v>
      </c>
      <c r="P13" s="56">
        <v>9015</v>
      </c>
      <c r="Q13" s="56">
        <v>9425</v>
      </c>
      <c r="R13" s="57">
        <v>-4.3501326259947</v>
      </c>
      <c r="S13" s="56">
        <v>31.626604381586201</v>
      </c>
      <c r="T13" s="56">
        <v>31.179527352785101</v>
      </c>
      <c r="U13" s="58">
        <v>1.4136105900176901</v>
      </c>
    </row>
    <row r="14" spans="1:23" ht="12" thickBot="1">
      <c r="A14" s="75"/>
      <c r="B14" s="70" t="s">
        <v>12</v>
      </c>
      <c r="C14" s="71"/>
      <c r="D14" s="56">
        <v>103908.4097</v>
      </c>
      <c r="E14" s="59"/>
      <c r="F14" s="59"/>
      <c r="G14" s="56">
        <v>128827.5704</v>
      </c>
      <c r="H14" s="57">
        <v>-19.3430339659654</v>
      </c>
      <c r="I14" s="56">
        <v>19202.6237</v>
      </c>
      <c r="J14" s="57">
        <v>18.4803364380621</v>
      </c>
      <c r="K14" s="56">
        <v>26865.629499999999</v>
      </c>
      <c r="L14" s="57">
        <v>20.853944087111302</v>
      </c>
      <c r="M14" s="57">
        <v>-0.28523455219986599</v>
      </c>
      <c r="N14" s="56">
        <v>365776.8652</v>
      </c>
      <c r="O14" s="56">
        <v>43623458.199900001</v>
      </c>
      <c r="P14" s="56">
        <v>1559</v>
      </c>
      <c r="Q14" s="56">
        <v>1790</v>
      </c>
      <c r="R14" s="57">
        <v>-12.9050279329609</v>
      </c>
      <c r="S14" s="56">
        <v>66.650679730596494</v>
      </c>
      <c r="T14" s="56">
        <v>67.662653240223506</v>
      </c>
      <c r="U14" s="58">
        <v>-1.5183243647586899</v>
      </c>
    </row>
    <row r="15" spans="1:23" ht="12" thickBot="1">
      <c r="A15" s="75"/>
      <c r="B15" s="70" t="s">
        <v>13</v>
      </c>
      <c r="C15" s="71"/>
      <c r="D15" s="56">
        <v>124534.76519999999</v>
      </c>
      <c r="E15" s="59"/>
      <c r="F15" s="59"/>
      <c r="G15" s="56">
        <v>135765.5638</v>
      </c>
      <c r="H15" s="57">
        <v>-8.2721997284557407</v>
      </c>
      <c r="I15" s="56">
        <v>13711.4647</v>
      </c>
      <c r="J15" s="57">
        <v>11.0101502002109</v>
      </c>
      <c r="K15" s="56">
        <v>29582.690600000002</v>
      </c>
      <c r="L15" s="57">
        <v>21.789539093712399</v>
      </c>
      <c r="M15" s="57">
        <v>-0.53650379928592395</v>
      </c>
      <c r="N15" s="56">
        <v>432417.5183</v>
      </c>
      <c r="O15" s="56">
        <v>38967128.554099999</v>
      </c>
      <c r="P15" s="56">
        <v>4801</v>
      </c>
      <c r="Q15" s="56">
        <v>4726</v>
      </c>
      <c r="R15" s="57">
        <v>1.58696572154042</v>
      </c>
      <c r="S15" s="56">
        <v>25.939338721099801</v>
      </c>
      <c r="T15" s="56">
        <v>28.356221307659801</v>
      </c>
      <c r="U15" s="58">
        <v>-9.3174410209387002</v>
      </c>
    </row>
    <row r="16" spans="1:23" ht="12" thickBot="1">
      <c r="A16" s="75"/>
      <c r="B16" s="70" t="s">
        <v>14</v>
      </c>
      <c r="C16" s="71"/>
      <c r="D16" s="56">
        <v>663852.92050000001</v>
      </c>
      <c r="E16" s="59"/>
      <c r="F16" s="59"/>
      <c r="G16" s="56">
        <v>568162.90989999997</v>
      </c>
      <c r="H16" s="57">
        <v>16.842002343455</v>
      </c>
      <c r="I16" s="56">
        <v>-40249.605499999998</v>
      </c>
      <c r="J16" s="57">
        <v>-6.0630305685308796</v>
      </c>
      <c r="K16" s="56">
        <v>39822.641600000003</v>
      </c>
      <c r="L16" s="57">
        <v>7.00901817174391</v>
      </c>
      <c r="M16" s="57">
        <v>-2.0107216368087402</v>
      </c>
      <c r="N16" s="56">
        <v>1759545.0930000001</v>
      </c>
      <c r="O16" s="56">
        <v>350961900.98589998</v>
      </c>
      <c r="P16" s="56">
        <v>33241</v>
      </c>
      <c r="Q16" s="56">
        <v>29251</v>
      </c>
      <c r="R16" s="57">
        <v>13.640559297117999</v>
      </c>
      <c r="S16" s="56">
        <v>19.970907027466101</v>
      </c>
      <c r="T16" s="56">
        <v>18.727468677993901</v>
      </c>
      <c r="U16" s="58">
        <v>6.2262487515567599</v>
      </c>
    </row>
    <row r="17" spans="1:21" ht="12" thickBot="1">
      <c r="A17" s="75"/>
      <c r="B17" s="70" t="s">
        <v>15</v>
      </c>
      <c r="C17" s="71"/>
      <c r="D17" s="56">
        <v>653865.91960000002</v>
      </c>
      <c r="E17" s="59"/>
      <c r="F17" s="59"/>
      <c r="G17" s="56">
        <v>380078.08799999999</v>
      </c>
      <c r="H17" s="57">
        <v>72.034626631777797</v>
      </c>
      <c r="I17" s="56">
        <v>64985.561099999999</v>
      </c>
      <c r="J17" s="57">
        <v>9.9386677225438902</v>
      </c>
      <c r="K17" s="56">
        <v>50940.056199999999</v>
      </c>
      <c r="L17" s="57">
        <v>13.4025237992673</v>
      </c>
      <c r="M17" s="57">
        <v>0.27572613671360702</v>
      </c>
      <c r="N17" s="56">
        <v>1760863.4583000001</v>
      </c>
      <c r="O17" s="56">
        <v>353458884.6652</v>
      </c>
      <c r="P17" s="56">
        <v>8511</v>
      </c>
      <c r="Q17" s="56">
        <v>8596</v>
      </c>
      <c r="R17" s="57">
        <v>-0.98883201489064998</v>
      </c>
      <c r="S17" s="56">
        <v>76.825980448830904</v>
      </c>
      <c r="T17" s="56">
        <v>47.3265714751047</v>
      </c>
      <c r="U17" s="58">
        <v>38.397699321746998</v>
      </c>
    </row>
    <row r="18" spans="1:21" ht="12" thickBot="1">
      <c r="A18" s="75"/>
      <c r="B18" s="70" t="s">
        <v>16</v>
      </c>
      <c r="C18" s="71"/>
      <c r="D18" s="56">
        <v>1335310.7989000001</v>
      </c>
      <c r="E18" s="59"/>
      <c r="F18" s="59"/>
      <c r="G18" s="56">
        <v>1181627.7838000001</v>
      </c>
      <c r="H18" s="57">
        <v>13.006042783267199</v>
      </c>
      <c r="I18" s="56">
        <v>162066.7132</v>
      </c>
      <c r="J18" s="57">
        <v>12.137003110699499</v>
      </c>
      <c r="K18" s="56">
        <v>195030.29259999999</v>
      </c>
      <c r="L18" s="57">
        <v>16.5052223105995</v>
      </c>
      <c r="M18" s="57">
        <v>-0.16901774058047001</v>
      </c>
      <c r="N18" s="56">
        <v>4114572.7061999999</v>
      </c>
      <c r="O18" s="56">
        <v>662679721.24160004</v>
      </c>
      <c r="P18" s="56">
        <v>62029</v>
      </c>
      <c r="Q18" s="56">
        <v>63277</v>
      </c>
      <c r="R18" s="57">
        <v>-1.9722806074877099</v>
      </c>
      <c r="S18" s="56">
        <v>21.527201774976199</v>
      </c>
      <c r="T18" s="56">
        <v>21.937807279106199</v>
      </c>
      <c r="U18" s="58">
        <v>-1.90737982772676</v>
      </c>
    </row>
    <row r="19" spans="1:21" ht="12" thickBot="1">
      <c r="A19" s="75"/>
      <c r="B19" s="70" t="s">
        <v>17</v>
      </c>
      <c r="C19" s="71"/>
      <c r="D19" s="56">
        <v>547141.97140000004</v>
      </c>
      <c r="E19" s="59"/>
      <c r="F19" s="59"/>
      <c r="G19" s="56">
        <v>487902.83480000001</v>
      </c>
      <c r="H19" s="57">
        <v>12.141584835079501</v>
      </c>
      <c r="I19" s="56">
        <v>37494.484799999998</v>
      </c>
      <c r="J19" s="57">
        <v>6.8527889944288001</v>
      </c>
      <c r="K19" s="56">
        <v>48322.455099999999</v>
      </c>
      <c r="L19" s="57">
        <v>9.9041144370083902</v>
      </c>
      <c r="M19" s="57">
        <v>-0.22407740413007299</v>
      </c>
      <c r="N19" s="56">
        <v>1776012.9667</v>
      </c>
      <c r="O19" s="56">
        <v>200246783.993</v>
      </c>
      <c r="P19" s="56">
        <v>12809</v>
      </c>
      <c r="Q19" s="56">
        <v>12522</v>
      </c>
      <c r="R19" s="57">
        <v>2.2919661395943001</v>
      </c>
      <c r="S19" s="56">
        <v>42.715432227340202</v>
      </c>
      <c r="T19" s="56">
        <v>53.118044202204103</v>
      </c>
      <c r="U19" s="58">
        <v>-24.353287400907401</v>
      </c>
    </row>
    <row r="20" spans="1:21" ht="12" thickBot="1">
      <c r="A20" s="75"/>
      <c r="B20" s="70" t="s">
        <v>18</v>
      </c>
      <c r="C20" s="71"/>
      <c r="D20" s="56">
        <v>1457497.9809000001</v>
      </c>
      <c r="E20" s="59"/>
      <c r="F20" s="59"/>
      <c r="G20" s="56">
        <v>854958.89119999995</v>
      </c>
      <c r="H20" s="57">
        <v>70.475796661321397</v>
      </c>
      <c r="I20" s="56">
        <v>88321.088600000003</v>
      </c>
      <c r="J20" s="57">
        <v>6.0597743363913299</v>
      </c>
      <c r="K20" s="56">
        <v>80753.290299999993</v>
      </c>
      <c r="L20" s="57">
        <v>9.4452834084989306</v>
      </c>
      <c r="M20" s="57">
        <v>9.3715045812813993E-2</v>
      </c>
      <c r="N20" s="56">
        <v>3505681.3006000002</v>
      </c>
      <c r="O20" s="56">
        <v>394294013.41119999</v>
      </c>
      <c r="P20" s="56">
        <v>44406</v>
      </c>
      <c r="Q20" s="56">
        <v>41046</v>
      </c>
      <c r="R20" s="57">
        <v>8.1859377284022798</v>
      </c>
      <c r="S20" s="56">
        <v>32.822095683015803</v>
      </c>
      <c r="T20" s="56">
        <v>24.243873295814499</v>
      </c>
      <c r="U20" s="58">
        <v>26.135510876717898</v>
      </c>
    </row>
    <row r="21" spans="1:21" ht="12" thickBot="1">
      <c r="A21" s="75"/>
      <c r="B21" s="70" t="s">
        <v>19</v>
      </c>
      <c r="C21" s="71"/>
      <c r="D21" s="56">
        <v>416193.4523</v>
      </c>
      <c r="E21" s="59"/>
      <c r="F21" s="59"/>
      <c r="G21" s="56">
        <v>281726.22529999999</v>
      </c>
      <c r="H21" s="57">
        <v>47.729751412673998</v>
      </c>
      <c r="I21" s="56">
        <v>40164.800900000002</v>
      </c>
      <c r="J21" s="57">
        <v>9.6505124427206201</v>
      </c>
      <c r="K21" s="56">
        <v>45464.518799999998</v>
      </c>
      <c r="L21" s="57">
        <v>16.137836920076001</v>
      </c>
      <c r="M21" s="57">
        <v>-0.11656821714783</v>
      </c>
      <c r="N21" s="56">
        <v>1050057.9680999999</v>
      </c>
      <c r="O21" s="56">
        <v>125881937.4196</v>
      </c>
      <c r="P21" s="56">
        <v>34899</v>
      </c>
      <c r="Q21" s="56">
        <v>25943</v>
      </c>
      <c r="R21" s="57">
        <v>34.521836333500403</v>
      </c>
      <c r="S21" s="56">
        <v>11.925655528811699</v>
      </c>
      <c r="T21" s="56">
        <v>11.7541209266469</v>
      </c>
      <c r="U21" s="58">
        <v>1.4383662327862501</v>
      </c>
    </row>
    <row r="22" spans="1:21" ht="12" thickBot="1">
      <c r="A22" s="75"/>
      <c r="B22" s="70" t="s">
        <v>20</v>
      </c>
      <c r="C22" s="71"/>
      <c r="D22" s="56">
        <v>988516.95039999997</v>
      </c>
      <c r="E22" s="59"/>
      <c r="F22" s="59"/>
      <c r="G22" s="56">
        <v>860933.00939999998</v>
      </c>
      <c r="H22" s="57">
        <v>14.819264635806601</v>
      </c>
      <c r="I22" s="56">
        <v>55327.008900000001</v>
      </c>
      <c r="J22" s="57">
        <v>5.5969711877588102</v>
      </c>
      <c r="K22" s="56">
        <v>109703.9276</v>
      </c>
      <c r="L22" s="57">
        <v>12.742446439178201</v>
      </c>
      <c r="M22" s="57">
        <v>-0.49566975303079303</v>
      </c>
      <c r="N22" s="56">
        <v>2952147.7755999998</v>
      </c>
      <c r="O22" s="56">
        <v>447011861.69980001</v>
      </c>
      <c r="P22" s="56">
        <v>59224</v>
      </c>
      <c r="Q22" s="56">
        <v>59211</v>
      </c>
      <c r="R22" s="57">
        <v>2.1955379912518998E-2</v>
      </c>
      <c r="S22" s="56">
        <v>16.691154775091199</v>
      </c>
      <c r="T22" s="56">
        <v>16.409106919322401</v>
      </c>
      <c r="U22" s="58">
        <v>1.6898043279166199</v>
      </c>
    </row>
    <row r="23" spans="1:21" ht="12" thickBot="1">
      <c r="A23" s="75"/>
      <c r="B23" s="70" t="s">
        <v>21</v>
      </c>
      <c r="C23" s="71"/>
      <c r="D23" s="56">
        <v>2681695.0008</v>
      </c>
      <c r="E23" s="59"/>
      <c r="F23" s="59"/>
      <c r="G23" s="56">
        <v>2228974.9284999999</v>
      </c>
      <c r="H23" s="57">
        <v>20.310684813519199</v>
      </c>
      <c r="I23" s="56">
        <v>141137.81649999999</v>
      </c>
      <c r="J23" s="57">
        <v>5.2630077789568102</v>
      </c>
      <c r="K23" s="56">
        <v>298544.10720000003</v>
      </c>
      <c r="L23" s="57">
        <v>13.393784891107201</v>
      </c>
      <c r="M23" s="57">
        <v>-0.52724634954710703</v>
      </c>
      <c r="N23" s="56">
        <v>6935972.2555</v>
      </c>
      <c r="O23" s="56">
        <v>985435045.47749996</v>
      </c>
      <c r="P23" s="56">
        <v>82689</v>
      </c>
      <c r="Q23" s="56">
        <v>70245</v>
      </c>
      <c r="R23" s="57">
        <v>17.715139867606201</v>
      </c>
      <c r="S23" s="56">
        <v>32.431097253564602</v>
      </c>
      <c r="T23" s="56">
        <v>29.4957423631575</v>
      </c>
      <c r="U23" s="58">
        <v>9.0510501925259703</v>
      </c>
    </row>
    <row r="24" spans="1:21" ht="12" thickBot="1">
      <c r="A24" s="75"/>
      <c r="B24" s="70" t="s">
        <v>22</v>
      </c>
      <c r="C24" s="71"/>
      <c r="D24" s="56">
        <v>299760.05780000001</v>
      </c>
      <c r="E24" s="59"/>
      <c r="F24" s="59"/>
      <c r="G24" s="56">
        <v>220348.3426</v>
      </c>
      <c r="H24" s="57">
        <v>36.039170643618903</v>
      </c>
      <c r="I24" s="56">
        <v>35761.538800000002</v>
      </c>
      <c r="J24" s="57">
        <v>11.930054678552301</v>
      </c>
      <c r="K24" s="56">
        <v>32175.569299999999</v>
      </c>
      <c r="L24" s="57">
        <v>14.602138105666899</v>
      </c>
      <c r="M24" s="57">
        <v>0.111450071529892</v>
      </c>
      <c r="N24" s="56">
        <v>856168.33629999997</v>
      </c>
      <c r="O24" s="56">
        <v>96457966.104300007</v>
      </c>
      <c r="P24" s="56">
        <v>28407</v>
      </c>
      <c r="Q24" s="56">
        <v>25725</v>
      </c>
      <c r="R24" s="57">
        <v>10.425655976676399</v>
      </c>
      <c r="S24" s="56">
        <v>10.5523306860985</v>
      </c>
      <c r="T24" s="56">
        <v>10.5895918095238</v>
      </c>
      <c r="U24" s="58">
        <v>-0.35310799607899901</v>
      </c>
    </row>
    <row r="25" spans="1:21" ht="12" thickBot="1">
      <c r="A25" s="75"/>
      <c r="B25" s="70" t="s">
        <v>23</v>
      </c>
      <c r="C25" s="71"/>
      <c r="D25" s="56">
        <v>354164.11300000001</v>
      </c>
      <c r="E25" s="59"/>
      <c r="F25" s="59"/>
      <c r="G25" s="56">
        <v>261311.40580000001</v>
      </c>
      <c r="H25" s="57">
        <v>35.533354128088398</v>
      </c>
      <c r="I25" s="56">
        <v>24340.9846</v>
      </c>
      <c r="J25" s="57">
        <v>6.8727981482415199</v>
      </c>
      <c r="K25" s="56">
        <v>20918.118699999999</v>
      </c>
      <c r="L25" s="57">
        <v>8.0050538306812804</v>
      </c>
      <c r="M25" s="57">
        <v>0.16363163194020899</v>
      </c>
      <c r="N25" s="56">
        <v>1005475.0954</v>
      </c>
      <c r="O25" s="56">
        <v>112847839.9462</v>
      </c>
      <c r="P25" s="56">
        <v>21214</v>
      </c>
      <c r="Q25" s="56">
        <v>19180</v>
      </c>
      <c r="R25" s="57">
        <v>10.6047966631908</v>
      </c>
      <c r="S25" s="56">
        <v>16.6948294993872</v>
      </c>
      <c r="T25" s="56">
        <v>16.487814900938499</v>
      </c>
      <c r="U25" s="58">
        <v>1.2399922889677799</v>
      </c>
    </row>
    <row r="26" spans="1:21" ht="12" thickBot="1">
      <c r="A26" s="75"/>
      <c r="B26" s="70" t="s">
        <v>24</v>
      </c>
      <c r="C26" s="71"/>
      <c r="D26" s="56">
        <v>606432.40760000004</v>
      </c>
      <c r="E26" s="59"/>
      <c r="F26" s="59"/>
      <c r="G26" s="56">
        <v>502562.7585</v>
      </c>
      <c r="H26" s="57">
        <v>20.667995656904601</v>
      </c>
      <c r="I26" s="56">
        <v>129715.6505</v>
      </c>
      <c r="J26" s="57">
        <v>21.389960179298299</v>
      </c>
      <c r="K26" s="56">
        <v>94635.772299999997</v>
      </c>
      <c r="L26" s="57">
        <v>18.8306377063154</v>
      </c>
      <c r="M26" s="57">
        <v>0.37068306568889298</v>
      </c>
      <c r="N26" s="56">
        <v>1875389.2156</v>
      </c>
      <c r="O26" s="56">
        <v>214278914.2507</v>
      </c>
      <c r="P26" s="56">
        <v>45375</v>
      </c>
      <c r="Q26" s="56">
        <v>46076</v>
      </c>
      <c r="R26" s="57">
        <v>-1.5213994270336</v>
      </c>
      <c r="S26" s="56">
        <v>13.364901544903599</v>
      </c>
      <c r="T26" s="56">
        <v>13.558187826634301</v>
      </c>
      <c r="U26" s="58">
        <v>-1.4462230124275099</v>
      </c>
    </row>
    <row r="27" spans="1:21" ht="12" thickBot="1">
      <c r="A27" s="75"/>
      <c r="B27" s="70" t="s">
        <v>25</v>
      </c>
      <c r="C27" s="71"/>
      <c r="D27" s="56">
        <v>222306.864</v>
      </c>
      <c r="E27" s="59"/>
      <c r="F27" s="59"/>
      <c r="G27" s="56">
        <v>199447.18299999999</v>
      </c>
      <c r="H27" s="57">
        <v>11.4615211186011</v>
      </c>
      <c r="I27" s="56">
        <v>54179.328500000003</v>
      </c>
      <c r="J27" s="57">
        <v>24.3714150454662</v>
      </c>
      <c r="K27" s="56">
        <v>55269.988100000002</v>
      </c>
      <c r="L27" s="57">
        <v>27.7115912436828</v>
      </c>
      <c r="M27" s="57">
        <v>-1.9733306220849001E-2</v>
      </c>
      <c r="N27" s="56">
        <v>688315.95779999997</v>
      </c>
      <c r="O27" s="56">
        <v>78475976.691200003</v>
      </c>
      <c r="P27" s="56">
        <v>28650</v>
      </c>
      <c r="Q27" s="56">
        <v>29576</v>
      </c>
      <c r="R27" s="57">
        <v>-3.1309169596970499</v>
      </c>
      <c r="S27" s="56">
        <v>7.7594018848167501</v>
      </c>
      <c r="T27" s="56">
        <v>7.6862217913172799</v>
      </c>
      <c r="U27" s="58">
        <v>0.94311513420467097</v>
      </c>
    </row>
    <row r="28" spans="1:21" ht="12" thickBot="1">
      <c r="A28" s="75"/>
      <c r="B28" s="70" t="s">
        <v>26</v>
      </c>
      <c r="C28" s="71"/>
      <c r="D28" s="56">
        <v>1103890.9099999999</v>
      </c>
      <c r="E28" s="59"/>
      <c r="F28" s="59"/>
      <c r="G28" s="56">
        <v>939690.83440000005</v>
      </c>
      <c r="H28" s="57">
        <v>17.4738402875711</v>
      </c>
      <c r="I28" s="56">
        <v>55428.046000000002</v>
      </c>
      <c r="J28" s="57">
        <v>5.02115249775904</v>
      </c>
      <c r="K28" s="56">
        <v>47287.066700000003</v>
      </c>
      <c r="L28" s="57">
        <v>5.0321940971354904</v>
      </c>
      <c r="M28" s="57">
        <v>0.172160801422686</v>
      </c>
      <c r="N28" s="56">
        <v>3297927.4185000001</v>
      </c>
      <c r="O28" s="56">
        <v>330289302.02249998</v>
      </c>
      <c r="P28" s="56">
        <v>45171</v>
      </c>
      <c r="Q28" s="56">
        <v>45357</v>
      </c>
      <c r="R28" s="57">
        <v>-0.41008003174812802</v>
      </c>
      <c r="S28" s="56">
        <v>24.438044541852101</v>
      </c>
      <c r="T28" s="56">
        <v>23.353003761271701</v>
      </c>
      <c r="U28" s="58">
        <v>4.4399656393217697</v>
      </c>
    </row>
    <row r="29" spans="1:21" ht="12" thickBot="1">
      <c r="A29" s="75"/>
      <c r="B29" s="70" t="s">
        <v>27</v>
      </c>
      <c r="C29" s="71"/>
      <c r="D29" s="56">
        <v>849400.02899999998</v>
      </c>
      <c r="E29" s="59"/>
      <c r="F29" s="59"/>
      <c r="G29" s="56">
        <v>618854.82649999997</v>
      </c>
      <c r="H29" s="57">
        <v>37.2535193437648</v>
      </c>
      <c r="I29" s="56">
        <v>81647.627999999997</v>
      </c>
      <c r="J29" s="57">
        <v>9.6123881813524203</v>
      </c>
      <c r="K29" s="56">
        <v>90894.543600000005</v>
      </c>
      <c r="L29" s="57">
        <v>14.687538936080401</v>
      </c>
      <c r="M29" s="57">
        <v>-0.101732350851476</v>
      </c>
      <c r="N29" s="56">
        <v>2449479.5145999999</v>
      </c>
      <c r="O29" s="56">
        <v>234968092.19209999</v>
      </c>
      <c r="P29" s="56">
        <v>120793</v>
      </c>
      <c r="Q29" s="56">
        <v>108849</v>
      </c>
      <c r="R29" s="57">
        <v>10.972999292598001</v>
      </c>
      <c r="S29" s="56">
        <v>7.03186466931031</v>
      </c>
      <c r="T29" s="56">
        <v>7.0771324256538897</v>
      </c>
      <c r="U29" s="58">
        <v>-0.64375181367107404</v>
      </c>
    </row>
    <row r="30" spans="1:21" ht="12" thickBot="1">
      <c r="A30" s="75"/>
      <c r="B30" s="70" t="s">
        <v>28</v>
      </c>
      <c r="C30" s="71"/>
      <c r="D30" s="56">
        <v>894628.3922</v>
      </c>
      <c r="E30" s="59"/>
      <c r="F30" s="59"/>
      <c r="G30" s="56">
        <v>703586.88</v>
      </c>
      <c r="H30" s="57">
        <v>27.152512025238501</v>
      </c>
      <c r="I30" s="56">
        <v>93401.943299999999</v>
      </c>
      <c r="J30" s="57">
        <v>10.440306177888401</v>
      </c>
      <c r="K30" s="56">
        <v>96633.4614</v>
      </c>
      <c r="L30" s="57">
        <v>13.7344035465812</v>
      </c>
      <c r="M30" s="57">
        <v>-3.3440984656687003E-2</v>
      </c>
      <c r="N30" s="56">
        <v>2668500.3099000002</v>
      </c>
      <c r="O30" s="56">
        <v>378611352.59390002</v>
      </c>
      <c r="P30" s="56">
        <v>72471</v>
      </c>
      <c r="Q30" s="56">
        <v>69817</v>
      </c>
      <c r="R30" s="57">
        <v>3.8013664293796698</v>
      </c>
      <c r="S30" s="56">
        <v>12.3446398173062</v>
      </c>
      <c r="T30" s="56">
        <v>12.5562622856897</v>
      </c>
      <c r="U30" s="58">
        <v>-1.7142862936091601</v>
      </c>
    </row>
    <row r="31" spans="1:21" ht="12" thickBot="1">
      <c r="A31" s="75"/>
      <c r="B31" s="70" t="s">
        <v>29</v>
      </c>
      <c r="C31" s="71"/>
      <c r="D31" s="56">
        <v>2378757.2718000002</v>
      </c>
      <c r="E31" s="59"/>
      <c r="F31" s="59"/>
      <c r="G31" s="56">
        <v>671367.32290000003</v>
      </c>
      <c r="H31" s="57">
        <v>254.31531900076001</v>
      </c>
      <c r="I31" s="56">
        <v>-78593.723199999993</v>
      </c>
      <c r="J31" s="57">
        <v>-3.3039824673043801</v>
      </c>
      <c r="K31" s="56">
        <v>37490.2137</v>
      </c>
      <c r="L31" s="57">
        <v>5.5841582426233396</v>
      </c>
      <c r="M31" s="57">
        <v>-3.0963797066859602</v>
      </c>
      <c r="N31" s="56">
        <v>4818966.1229999997</v>
      </c>
      <c r="O31" s="56">
        <v>393187281.69639999</v>
      </c>
      <c r="P31" s="56">
        <v>47815</v>
      </c>
      <c r="Q31" s="56">
        <v>40129</v>
      </c>
      <c r="R31" s="57">
        <v>19.153230830571399</v>
      </c>
      <c r="S31" s="56">
        <v>49.749184812297401</v>
      </c>
      <c r="T31" s="56">
        <v>39.0913996735528</v>
      </c>
      <c r="U31" s="58">
        <v>21.423034727013501</v>
      </c>
    </row>
    <row r="32" spans="1:21" ht="12" thickBot="1">
      <c r="A32" s="75"/>
      <c r="B32" s="70" t="s">
        <v>30</v>
      </c>
      <c r="C32" s="71"/>
      <c r="D32" s="56">
        <v>117609.73119999999</v>
      </c>
      <c r="E32" s="59"/>
      <c r="F32" s="59"/>
      <c r="G32" s="56">
        <v>95336.029200000004</v>
      </c>
      <c r="H32" s="57">
        <v>23.363362400245698</v>
      </c>
      <c r="I32" s="56">
        <v>26157.490900000001</v>
      </c>
      <c r="J32" s="57">
        <v>22.240923972114299</v>
      </c>
      <c r="K32" s="56">
        <v>23687.3809</v>
      </c>
      <c r="L32" s="57">
        <v>24.846200433109701</v>
      </c>
      <c r="M32" s="57">
        <v>0.104279574446325</v>
      </c>
      <c r="N32" s="56">
        <v>373306.76799999998</v>
      </c>
      <c r="O32" s="56">
        <v>38754200.441200003</v>
      </c>
      <c r="P32" s="56">
        <v>22823</v>
      </c>
      <c r="Q32" s="56">
        <v>23461</v>
      </c>
      <c r="R32" s="57">
        <v>-2.7194066749072898</v>
      </c>
      <c r="S32" s="56">
        <v>5.1531232178066002</v>
      </c>
      <c r="T32" s="56">
        <v>5.3429245002344299</v>
      </c>
      <c r="U32" s="58">
        <v>-3.6832281008141798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231260.88039999999</v>
      </c>
      <c r="E35" s="59"/>
      <c r="F35" s="59"/>
      <c r="G35" s="56">
        <v>166364.6814</v>
      </c>
      <c r="H35" s="57">
        <v>39.0083991709553</v>
      </c>
      <c r="I35" s="56">
        <v>29999.5111</v>
      </c>
      <c r="J35" s="57">
        <v>12.972151212133801</v>
      </c>
      <c r="K35" s="56">
        <v>18955.9977</v>
      </c>
      <c r="L35" s="57">
        <v>11.394243982845801</v>
      </c>
      <c r="M35" s="57">
        <v>0.58258676619273897</v>
      </c>
      <c r="N35" s="56">
        <v>705390.88899999997</v>
      </c>
      <c r="O35" s="56">
        <v>64774757.668899998</v>
      </c>
      <c r="P35" s="56">
        <v>14102</v>
      </c>
      <c r="Q35" s="56">
        <v>15000</v>
      </c>
      <c r="R35" s="57">
        <v>-5.9866666666666601</v>
      </c>
      <c r="S35" s="56">
        <v>16.399154758190299</v>
      </c>
      <c r="T35" s="56">
        <v>15.386624019999999</v>
      </c>
      <c r="U35" s="58">
        <v>6.1742861331596002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677178.19</v>
      </c>
      <c r="E37" s="59"/>
      <c r="F37" s="59"/>
      <c r="G37" s="56">
        <v>106612.89</v>
      </c>
      <c r="H37" s="57">
        <v>535.17478046041094</v>
      </c>
      <c r="I37" s="56">
        <v>-21059.82</v>
      </c>
      <c r="J37" s="57">
        <v>-3.1099377255490199</v>
      </c>
      <c r="K37" s="56">
        <v>3468.45</v>
      </c>
      <c r="L37" s="57">
        <v>3.2533120526045201</v>
      </c>
      <c r="M37" s="57">
        <v>-7.0718245902348302</v>
      </c>
      <c r="N37" s="56">
        <v>789885.77</v>
      </c>
      <c r="O37" s="56">
        <v>65405000.390000001</v>
      </c>
      <c r="P37" s="56">
        <v>78</v>
      </c>
      <c r="Q37" s="56">
        <v>49</v>
      </c>
      <c r="R37" s="57">
        <v>59.183673469387799</v>
      </c>
      <c r="S37" s="56">
        <v>8681.7716666666693</v>
      </c>
      <c r="T37" s="56">
        <v>1240.0206122448999</v>
      </c>
      <c r="U37" s="58">
        <v>85.716963543214206</v>
      </c>
    </row>
    <row r="38" spans="1:21" ht="12" thickBot="1">
      <c r="A38" s="75"/>
      <c r="B38" s="70" t="s">
        <v>35</v>
      </c>
      <c r="C38" s="71"/>
      <c r="D38" s="56">
        <v>223643.01</v>
      </c>
      <c r="E38" s="59"/>
      <c r="F38" s="59"/>
      <c r="G38" s="56">
        <v>113215.59</v>
      </c>
      <c r="H38" s="57">
        <v>97.537291463128</v>
      </c>
      <c r="I38" s="56">
        <v>-49426.07</v>
      </c>
      <c r="J38" s="57">
        <v>-22.100431397341701</v>
      </c>
      <c r="K38" s="56">
        <v>-11546.93</v>
      </c>
      <c r="L38" s="57">
        <v>-10.199063574195</v>
      </c>
      <c r="M38" s="57">
        <v>3.2804511675397698</v>
      </c>
      <c r="N38" s="56">
        <v>436022.2</v>
      </c>
      <c r="O38" s="56">
        <v>124119894.18000001</v>
      </c>
      <c r="P38" s="56">
        <v>110</v>
      </c>
      <c r="Q38" s="56">
        <v>40</v>
      </c>
      <c r="R38" s="57">
        <v>175</v>
      </c>
      <c r="S38" s="56">
        <v>2033.1182727272701</v>
      </c>
      <c r="T38" s="56">
        <v>2000.3644999999999</v>
      </c>
      <c r="U38" s="58">
        <v>1.6110116743644201</v>
      </c>
    </row>
    <row r="39" spans="1:21" ht="12" thickBot="1">
      <c r="A39" s="75"/>
      <c r="B39" s="70" t="s">
        <v>36</v>
      </c>
      <c r="C39" s="71"/>
      <c r="D39" s="56">
        <v>21085.41</v>
      </c>
      <c r="E39" s="59"/>
      <c r="F39" s="59"/>
      <c r="G39" s="56">
        <v>35695.54</v>
      </c>
      <c r="H39" s="57">
        <v>-40.929847258228897</v>
      </c>
      <c r="I39" s="56">
        <v>-13.64</v>
      </c>
      <c r="J39" s="57">
        <v>-6.4689280407636995E-2</v>
      </c>
      <c r="K39" s="56">
        <v>-1583.94</v>
      </c>
      <c r="L39" s="57">
        <v>-4.4373610820847702</v>
      </c>
      <c r="M39" s="57">
        <v>-0.99138856269808195</v>
      </c>
      <c r="N39" s="56">
        <v>19533.64</v>
      </c>
      <c r="O39" s="56">
        <v>108181292.5</v>
      </c>
      <c r="P39" s="56">
        <v>23</v>
      </c>
      <c r="Q39" s="56">
        <v>7</v>
      </c>
      <c r="R39" s="57">
        <v>228.57142857142901</v>
      </c>
      <c r="S39" s="56">
        <v>916.75695652173897</v>
      </c>
      <c r="T39" s="56">
        <v>290.11142857142897</v>
      </c>
      <c r="U39" s="58">
        <v>68.354597529083605</v>
      </c>
    </row>
    <row r="40" spans="1:21" ht="12" thickBot="1">
      <c r="A40" s="75"/>
      <c r="B40" s="70" t="s">
        <v>37</v>
      </c>
      <c r="C40" s="71"/>
      <c r="D40" s="56">
        <v>120123.4</v>
      </c>
      <c r="E40" s="59"/>
      <c r="F40" s="59"/>
      <c r="G40" s="56">
        <v>53019.7</v>
      </c>
      <c r="H40" s="57">
        <v>126.56371122431899</v>
      </c>
      <c r="I40" s="56">
        <v>-11941.96</v>
      </c>
      <c r="J40" s="57">
        <v>-9.9414102497931296</v>
      </c>
      <c r="K40" s="56">
        <v>-7258.17</v>
      </c>
      <c r="L40" s="57">
        <v>-13.6895719892795</v>
      </c>
      <c r="M40" s="57">
        <v>0.64531279923176199</v>
      </c>
      <c r="N40" s="56">
        <v>191093.15</v>
      </c>
      <c r="O40" s="56">
        <v>90265992.480000004</v>
      </c>
      <c r="P40" s="56">
        <v>77</v>
      </c>
      <c r="Q40" s="56">
        <v>25</v>
      </c>
      <c r="R40" s="57">
        <v>208</v>
      </c>
      <c r="S40" s="56">
        <v>1560.0441558441601</v>
      </c>
      <c r="T40" s="56">
        <v>1396.5672</v>
      </c>
      <c r="U40" s="58">
        <v>10.4789954330297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6">
        <v>1372.9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15011.9658</v>
      </c>
      <c r="E42" s="59"/>
      <c r="F42" s="59"/>
      <c r="G42" s="56">
        <v>83502.136499999993</v>
      </c>
      <c r="H42" s="57">
        <v>-82.022057842795405</v>
      </c>
      <c r="I42" s="56">
        <v>1413.2692</v>
      </c>
      <c r="J42" s="57">
        <v>9.4142847034730099</v>
      </c>
      <c r="K42" s="56">
        <v>4956.5835999999999</v>
      </c>
      <c r="L42" s="57">
        <v>5.9358763832348203</v>
      </c>
      <c r="M42" s="57">
        <v>-0.71487029896963705</v>
      </c>
      <c r="N42" s="56">
        <v>37564.101999999999</v>
      </c>
      <c r="O42" s="56">
        <v>20541524.1677</v>
      </c>
      <c r="P42" s="56">
        <v>50</v>
      </c>
      <c r="Q42" s="56">
        <v>70</v>
      </c>
      <c r="R42" s="57">
        <v>-28.571428571428601</v>
      </c>
      <c r="S42" s="56">
        <v>300.23931599999997</v>
      </c>
      <c r="T42" s="56">
        <v>167.47252142857101</v>
      </c>
      <c r="U42" s="58">
        <v>44.220322754608397</v>
      </c>
    </row>
    <row r="43" spans="1:21" ht="12" thickBot="1">
      <c r="A43" s="75"/>
      <c r="B43" s="70" t="s">
        <v>33</v>
      </c>
      <c r="C43" s="71"/>
      <c r="D43" s="56">
        <v>336795.38449999999</v>
      </c>
      <c r="E43" s="59"/>
      <c r="F43" s="59"/>
      <c r="G43" s="56">
        <v>290645.8346</v>
      </c>
      <c r="H43" s="57">
        <v>15.8782767224286</v>
      </c>
      <c r="I43" s="56">
        <v>-16271.6782</v>
      </c>
      <c r="J43" s="57">
        <v>-4.8313245812903904</v>
      </c>
      <c r="K43" s="56">
        <v>22418.876899999999</v>
      </c>
      <c r="L43" s="57">
        <v>7.7134691886618203</v>
      </c>
      <c r="M43" s="57">
        <v>-1.72580255793278</v>
      </c>
      <c r="N43" s="56">
        <v>945319.47340000002</v>
      </c>
      <c r="O43" s="56">
        <v>142129877.82710001</v>
      </c>
      <c r="P43" s="56">
        <v>1515</v>
      </c>
      <c r="Q43" s="56">
        <v>1639</v>
      </c>
      <c r="R43" s="57">
        <v>-7.5655887736424603</v>
      </c>
      <c r="S43" s="56">
        <v>222.307184488449</v>
      </c>
      <c r="T43" s="56">
        <v>172.73892977425299</v>
      </c>
      <c r="U43" s="58">
        <v>22.297189732422702</v>
      </c>
    </row>
    <row r="44" spans="1:21" ht="12" thickBot="1">
      <c r="A44" s="75"/>
      <c r="B44" s="70" t="s">
        <v>38</v>
      </c>
      <c r="C44" s="71"/>
      <c r="D44" s="56">
        <v>165563.51999999999</v>
      </c>
      <c r="E44" s="59"/>
      <c r="F44" s="59"/>
      <c r="G44" s="56">
        <v>120763.23</v>
      </c>
      <c r="H44" s="57">
        <v>37.097624831664398</v>
      </c>
      <c r="I44" s="56">
        <v>-31622.66</v>
      </c>
      <c r="J44" s="57">
        <v>-19.1000167186588</v>
      </c>
      <c r="K44" s="56">
        <v>-9385.58</v>
      </c>
      <c r="L44" s="57">
        <v>-7.7718855317135898</v>
      </c>
      <c r="M44" s="57">
        <v>2.3692813869787499</v>
      </c>
      <c r="N44" s="56">
        <v>335301.58</v>
      </c>
      <c r="O44" s="56">
        <v>62886735.149999999</v>
      </c>
      <c r="P44" s="56">
        <v>121</v>
      </c>
      <c r="Q44" s="56">
        <v>79</v>
      </c>
      <c r="R44" s="57">
        <v>53.164556962025301</v>
      </c>
      <c r="S44" s="56">
        <v>1368.2935537190101</v>
      </c>
      <c r="T44" s="56">
        <v>1017.23848101266</v>
      </c>
      <c r="U44" s="58">
        <v>25.656415010666802</v>
      </c>
    </row>
    <row r="45" spans="1:21" ht="12" thickBot="1">
      <c r="A45" s="75"/>
      <c r="B45" s="70" t="s">
        <v>39</v>
      </c>
      <c r="C45" s="71"/>
      <c r="D45" s="56">
        <v>98544.65</v>
      </c>
      <c r="E45" s="59"/>
      <c r="F45" s="59"/>
      <c r="G45" s="56">
        <v>55170.97</v>
      </c>
      <c r="H45" s="57">
        <v>78.616852304753706</v>
      </c>
      <c r="I45" s="56">
        <v>10307.780000000001</v>
      </c>
      <c r="J45" s="57">
        <v>10.4600097519246</v>
      </c>
      <c r="K45" s="56">
        <v>5956.86</v>
      </c>
      <c r="L45" s="57">
        <v>10.7970912963829</v>
      </c>
      <c r="M45" s="57">
        <v>0.73040494488707197</v>
      </c>
      <c r="N45" s="56">
        <v>188674.64</v>
      </c>
      <c r="O45" s="56">
        <v>27767945.93</v>
      </c>
      <c r="P45" s="56">
        <v>76</v>
      </c>
      <c r="Q45" s="56">
        <v>38</v>
      </c>
      <c r="R45" s="57">
        <v>100</v>
      </c>
      <c r="S45" s="56">
        <v>1296.6401315789501</v>
      </c>
      <c r="T45" s="56">
        <v>1087.7878947368399</v>
      </c>
      <c r="U45" s="58">
        <v>16.1071859304386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5066.4246000000003</v>
      </c>
      <c r="E47" s="62"/>
      <c r="F47" s="62"/>
      <c r="G47" s="61">
        <v>15046.607099999999</v>
      </c>
      <c r="H47" s="63">
        <v>-66.328458194405798</v>
      </c>
      <c r="I47" s="61">
        <v>573.8999</v>
      </c>
      <c r="J47" s="63">
        <v>11.3275128973596</v>
      </c>
      <c r="K47" s="61">
        <v>2260.3569000000002</v>
      </c>
      <c r="L47" s="63">
        <v>15.022369395157501</v>
      </c>
      <c r="M47" s="63">
        <v>-0.74610208679877099</v>
      </c>
      <c r="N47" s="61">
        <v>29055.147000000001</v>
      </c>
      <c r="O47" s="61">
        <v>7492224.6337000001</v>
      </c>
      <c r="P47" s="61">
        <v>8</v>
      </c>
      <c r="Q47" s="61">
        <v>8</v>
      </c>
      <c r="R47" s="63">
        <v>0</v>
      </c>
      <c r="S47" s="61">
        <v>633.30307500000004</v>
      </c>
      <c r="T47" s="61">
        <v>331.62392499999999</v>
      </c>
      <c r="U47" s="64">
        <v>47.635825864259402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70623.39</v>
      </c>
      <c r="D2" s="37">
        <v>581770.55530512799</v>
      </c>
      <c r="E2" s="37">
        <v>424995.83330256399</v>
      </c>
      <c r="F2" s="37">
        <v>156774.722002564</v>
      </c>
      <c r="G2" s="37">
        <v>424995.83330256399</v>
      </c>
      <c r="H2" s="37">
        <v>0.26947861244084198</v>
      </c>
    </row>
    <row r="3" spans="1:8">
      <c r="A3" s="37">
        <v>2</v>
      </c>
      <c r="B3" s="37">
        <v>13</v>
      </c>
      <c r="C3" s="37">
        <v>6272.192</v>
      </c>
      <c r="D3" s="37">
        <v>56495.671253846202</v>
      </c>
      <c r="E3" s="37">
        <v>43437.381320512803</v>
      </c>
      <c r="F3" s="37">
        <v>13058.289933333301</v>
      </c>
      <c r="G3" s="37">
        <v>43437.381320512803</v>
      </c>
      <c r="H3" s="37">
        <v>0.231137884434718</v>
      </c>
    </row>
    <row r="4" spans="1:8">
      <c r="A4" s="37">
        <v>3</v>
      </c>
      <c r="B4" s="37">
        <v>14</v>
      </c>
      <c r="C4" s="37">
        <v>96673</v>
      </c>
      <c r="D4" s="37">
        <v>72605.936746963198</v>
      </c>
      <c r="E4" s="37">
        <v>47091.990301606398</v>
      </c>
      <c r="F4" s="37">
        <v>25513.9464453568</v>
      </c>
      <c r="G4" s="37">
        <v>47091.990301606398</v>
      </c>
      <c r="H4" s="37">
        <v>0.35140303380803001</v>
      </c>
    </row>
    <row r="5" spans="1:8">
      <c r="A5" s="37">
        <v>4</v>
      </c>
      <c r="B5" s="37">
        <v>15</v>
      </c>
      <c r="C5" s="37">
        <v>2922</v>
      </c>
      <c r="D5" s="37">
        <v>52103.101857627997</v>
      </c>
      <c r="E5" s="37">
        <v>39947.332581658004</v>
      </c>
      <c r="F5" s="37">
        <v>12155.76927597</v>
      </c>
      <c r="G5" s="37">
        <v>39947.332581658004</v>
      </c>
      <c r="H5" s="37">
        <v>0.233302218919437</v>
      </c>
    </row>
    <row r="6" spans="1:8">
      <c r="A6" s="37">
        <v>5</v>
      </c>
      <c r="B6" s="37">
        <v>16</v>
      </c>
      <c r="C6" s="37">
        <v>3116</v>
      </c>
      <c r="D6" s="37">
        <v>186075.819582906</v>
      </c>
      <c r="E6" s="37">
        <v>150733.41190000001</v>
      </c>
      <c r="F6" s="37">
        <v>35342.407682906</v>
      </c>
      <c r="G6" s="37">
        <v>150733.41190000001</v>
      </c>
      <c r="H6" s="37">
        <v>0.18993552070401701</v>
      </c>
    </row>
    <row r="7" spans="1:8">
      <c r="A7" s="37">
        <v>6</v>
      </c>
      <c r="B7" s="37">
        <v>17</v>
      </c>
      <c r="C7" s="37">
        <v>15993</v>
      </c>
      <c r="D7" s="37">
        <v>285114.020101709</v>
      </c>
      <c r="E7" s="37">
        <v>203389.337118803</v>
      </c>
      <c r="F7" s="37">
        <v>81724.682982906001</v>
      </c>
      <c r="G7" s="37">
        <v>203389.337118803</v>
      </c>
      <c r="H7" s="37">
        <v>0.28663859796776098</v>
      </c>
    </row>
    <row r="8" spans="1:8">
      <c r="A8" s="37">
        <v>7</v>
      </c>
      <c r="B8" s="37">
        <v>18</v>
      </c>
      <c r="C8" s="37">
        <v>67852</v>
      </c>
      <c r="D8" s="37">
        <v>103908.408844444</v>
      </c>
      <c r="E8" s="37">
        <v>84705.788560683795</v>
      </c>
      <c r="F8" s="37">
        <v>19202.620283760702</v>
      </c>
      <c r="G8" s="37">
        <v>84705.788560683795</v>
      </c>
      <c r="H8" s="37">
        <v>0.18480333302483601</v>
      </c>
    </row>
    <row r="9" spans="1:8">
      <c r="A9" s="37">
        <v>8</v>
      </c>
      <c r="B9" s="37">
        <v>19</v>
      </c>
      <c r="C9" s="37">
        <v>16247</v>
      </c>
      <c r="D9" s="37">
        <v>124534.956061538</v>
      </c>
      <c r="E9" s="37">
        <v>110823.300905128</v>
      </c>
      <c r="F9" s="37">
        <v>13711.655156410299</v>
      </c>
      <c r="G9" s="37">
        <v>110823.300905128</v>
      </c>
      <c r="H9" s="37">
        <v>0.11010286260216499</v>
      </c>
    </row>
    <row r="10" spans="1:8">
      <c r="A10" s="37">
        <v>9</v>
      </c>
      <c r="B10" s="37">
        <v>21</v>
      </c>
      <c r="C10" s="37">
        <v>185216</v>
      </c>
      <c r="D10" s="37">
        <v>663852.29131794896</v>
      </c>
      <c r="E10" s="37">
        <v>704102.52599999995</v>
      </c>
      <c r="F10" s="37">
        <v>-40280.183400000002</v>
      </c>
      <c r="G10" s="37">
        <v>704102.52599999995</v>
      </c>
      <c r="H10" s="37">
        <v>-6.0679161900809499E-2</v>
      </c>
    </row>
    <row r="11" spans="1:8">
      <c r="A11" s="37">
        <v>10</v>
      </c>
      <c r="B11" s="37">
        <v>22</v>
      </c>
      <c r="C11" s="37">
        <v>36785</v>
      </c>
      <c r="D11" s="37">
        <v>653865.92369230802</v>
      </c>
      <c r="E11" s="37">
        <v>588880.360338461</v>
      </c>
      <c r="F11" s="37">
        <v>64985.563353846199</v>
      </c>
      <c r="G11" s="37">
        <v>588880.360338461</v>
      </c>
      <c r="H11" s="37">
        <v>9.93866800503687E-2</v>
      </c>
    </row>
    <row r="12" spans="1:8">
      <c r="A12" s="37">
        <v>11</v>
      </c>
      <c r="B12" s="37">
        <v>23</v>
      </c>
      <c r="C12" s="37">
        <v>134617.28099999999</v>
      </c>
      <c r="D12" s="37">
        <v>1335311.09738718</v>
      </c>
      <c r="E12" s="37">
        <v>1173244.0860051301</v>
      </c>
      <c r="F12" s="37">
        <v>152265.462578632</v>
      </c>
      <c r="G12" s="37">
        <v>1173244.0860051301</v>
      </c>
      <c r="H12" s="37">
        <v>0.11487315405711</v>
      </c>
    </row>
    <row r="13" spans="1:8">
      <c r="A13" s="37">
        <v>12</v>
      </c>
      <c r="B13" s="37">
        <v>24</v>
      </c>
      <c r="C13" s="37">
        <v>22277</v>
      </c>
      <c r="D13" s="37">
        <v>547142.04859316198</v>
      </c>
      <c r="E13" s="37">
        <v>509647.48836837598</v>
      </c>
      <c r="F13" s="37">
        <v>37494.560224786299</v>
      </c>
      <c r="G13" s="37">
        <v>509647.48836837598</v>
      </c>
      <c r="H13" s="37">
        <v>6.8528018128371102E-2</v>
      </c>
    </row>
    <row r="14" spans="1:8">
      <c r="A14" s="37">
        <v>13</v>
      </c>
      <c r="B14" s="37">
        <v>25</v>
      </c>
      <c r="C14" s="37">
        <v>101889</v>
      </c>
      <c r="D14" s="37">
        <v>1457498.2434</v>
      </c>
      <c r="E14" s="37">
        <v>1369176.8922999999</v>
      </c>
      <c r="F14" s="37">
        <v>88321.3511</v>
      </c>
      <c r="G14" s="37">
        <v>1369176.8922999999</v>
      </c>
      <c r="H14" s="37">
        <v>6.0597912553202897E-2</v>
      </c>
    </row>
    <row r="15" spans="1:8">
      <c r="A15" s="37">
        <v>14</v>
      </c>
      <c r="B15" s="37">
        <v>26</v>
      </c>
      <c r="C15" s="37">
        <v>80132</v>
      </c>
      <c r="D15" s="37">
        <v>416192.98378866998</v>
      </c>
      <c r="E15" s="37">
        <v>376028.65144150198</v>
      </c>
      <c r="F15" s="37">
        <v>40164.332347167401</v>
      </c>
      <c r="G15" s="37">
        <v>376028.65144150198</v>
      </c>
      <c r="H15" s="37">
        <v>9.6504107257035496E-2</v>
      </c>
    </row>
    <row r="16" spans="1:8">
      <c r="A16" s="37">
        <v>15</v>
      </c>
      <c r="B16" s="37">
        <v>27</v>
      </c>
      <c r="C16" s="37">
        <v>120047.094</v>
      </c>
      <c r="D16" s="37">
        <v>988518.16924849898</v>
      </c>
      <c r="E16" s="37">
        <v>933189.94259525801</v>
      </c>
      <c r="F16" s="37">
        <v>55252.585627599998</v>
      </c>
      <c r="G16" s="37">
        <v>933189.94259525801</v>
      </c>
      <c r="H16" s="37">
        <v>5.5898632495042302E-2</v>
      </c>
    </row>
    <row r="17" spans="1:9">
      <c r="A17" s="37">
        <v>16</v>
      </c>
      <c r="B17" s="37">
        <v>29</v>
      </c>
      <c r="C17" s="37">
        <v>231155</v>
      </c>
      <c r="D17" s="37">
        <v>2681697.8851324799</v>
      </c>
      <c r="E17" s="37">
        <v>2540557.2034666701</v>
      </c>
      <c r="F17" s="37">
        <v>141089.39961453</v>
      </c>
      <c r="G17" s="37">
        <v>2540557.2034666701</v>
      </c>
      <c r="H17" s="37">
        <v>5.2612972735639002E-2</v>
      </c>
    </row>
    <row r="18" spans="1:9">
      <c r="A18" s="37">
        <v>17</v>
      </c>
      <c r="B18" s="37">
        <v>31</v>
      </c>
      <c r="C18" s="37">
        <v>27011.593000000001</v>
      </c>
      <c r="D18" s="37">
        <v>299760.138850238</v>
      </c>
      <c r="E18" s="37">
        <v>263998.53086432698</v>
      </c>
      <c r="F18" s="37">
        <v>35761.607985911804</v>
      </c>
      <c r="G18" s="37">
        <v>263998.53086432698</v>
      </c>
      <c r="H18" s="37">
        <v>0.119300745332849</v>
      </c>
    </row>
    <row r="19" spans="1:9">
      <c r="A19" s="37">
        <v>18</v>
      </c>
      <c r="B19" s="37">
        <v>32</v>
      </c>
      <c r="C19" s="37">
        <v>20281.23</v>
      </c>
      <c r="D19" s="37">
        <v>354164.180516035</v>
      </c>
      <c r="E19" s="37">
        <v>329823.1249845</v>
      </c>
      <c r="F19" s="37">
        <v>24341.055531535501</v>
      </c>
      <c r="G19" s="37">
        <v>329823.1249845</v>
      </c>
      <c r="H19" s="37">
        <v>6.8728168659149505E-2</v>
      </c>
    </row>
    <row r="20" spans="1:9">
      <c r="A20" s="37">
        <v>19</v>
      </c>
      <c r="B20" s="37">
        <v>33</v>
      </c>
      <c r="C20" s="37">
        <v>36569.273000000001</v>
      </c>
      <c r="D20" s="37">
        <v>606432.40321018803</v>
      </c>
      <c r="E20" s="37">
        <v>476716.81119814003</v>
      </c>
      <c r="F20" s="37">
        <v>129715.592012048</v>
      </c>
      <c r="G20" s="37">
        <v>476716.81119814003</v>
      </c>
      <c r="H20" s="37">
        <v>0.213899506895394</v>
      </c>
    </row>
    <row r="21" spans="1:9">
      <c r="A21" s="37">
        <v>20</v>
      </c>
      <c r="B21" s="37">
        <v>34</v>
      </c>
      <c r="C21" s="37">
        <v>34733.834000000003</v>
      </c>
      <c r="D21" s="37">
        <v>222306.72071781999</v>
      </c>
      <c r="E21" s="37">
        <v>168127.54305825001</v>
      </c>
      <c r="F21" s="37">
        <v>54179.177659570203</v>
      </c>
      <c r="G21" s="37">
        <v>168127.54305825001</v>
      </c>
      <c r="H21" s="37">
        <v>0.24371362901053001</v>
      </c>
    </row>
    <row r="22" spans="1:9">
      <c r="A22" s="37">
        <v>21</v>
      </c>
      <c r="B22" s="37">
        <v>35</v>
      </c>
      <c r="C22" s="37">
        <v>41002.034</v>
      </c>
      <c r="D22" s="37">
        <v>1103890.9340601801</v>
      </c>
      <c r="E22" s="37">
        <v>1048462.84885487</v>
      </c>
      <c r="F22" s="37">
        <v>55428.085205309697</v>
      </c>
      <c r="G22" s="37">
        <v>1048462.84885487</v>
      </c>
      <c r="H22" s="37">
        <v>5.0211559398754997E-2</v>
      </c>
    </row>
    <row r="23" spans="1:9">
      <c r="A23" s="37">
        <v>22</v>
      </c>
      <c r="B23" s="37">
        <v>36</v>
      </c>
      <c r="C23" s="37">
        <v>177320.91500000001</v>
      </c>
      <c r="D23" s="37">
        <v>849400.02725309704</v>
      </c>
      <c r="E23" s="37">
        <v>767752.35764117504</v>
      </c>
      <c r="F23" s="37">
        <v>81647.669611922</v>
      </c>
      <c r="G23" s="37">
        <v>767752.35764117504</v>
      </c>
      <c r="H23" s="37">
        <v>9.6123931000997406E-2</v>
      </c>
    </row>
    <row r="24" spans="1:9">
      <c r="A24" s="37">
        <v>23</v>
      </c>
      <c r="B24" s="37">
        <v>37</v>
      </c>
      <c r="C24" s="37">
        <v>126708.639</v>
      </c>
      <c r="D24" s="37">
        <v>894628.43319026497</v>
      </c>
      <c r="E24" s="37">
        <v>801226.43687172804</v>
      </c>
      <c r="F24" s="37">
        <v>93401.996318537596</v>
      </c>
      <c r="G24" s="37">
        <v>801226.43687172804</v>
      </c>
      <c r="H24" s="37">
        <v>0.104403116258516</v>
      </c>
    </row>
    <row r="25" spans="1:9">
      <c r="A25" s="37">
        <v>24</v>
      </c>
      <c r="B25" s="37">
        <v>38</v>
      </c>
      <c r="C25" s="37">
        <v>588943.88500000001</v>
      </c>
      <c r="D25" s="37">
        <v>2378757.5312407101</v>
      </c>
      <c r="E25" s="37">
        <v>2457350.7143389401</v>
      </c>
      <c r="F25" s="37">
        <v>-78593.183098230103</v>
      </c>
      <c r="G25" s="37">
        <v>2457350.7143389401</v>
      </c>
      <c r="H25" s="37">
        <v>-3.30395940174859E-2</v>
      </c>
    </row>
    <row r="26" spans="1:9">
      <c r="A26" s="37">
        <v>25</v>
      </c>
      <c r="B26" s="37">
        <v>39</v>
      </c>
      <c r="C26" s="37">
        <v>70062.278999999995</v>
      </c>
      <c r="D26" s="37">
        <v>117609.60370273799</v>
      </c>
      <c r="E26" s="37">
        <v>91452.270071745297</v>
      </c>
      <c r="F26" s="37">
        <v>26157.333630992802</v>
      </c>
      <c r="G26" s="37">
        <v>91452.270071745297</v>
      </c>
      <c r="H26" s="37">
        <v>0.222408143616454</v>
      </c>
    </row>
    <row r="27" spans="1:9">
      <c r="A27" s="37">
        <v>26</v>
      </c>
      <c r="B27" s="37">
        <v>42</v>
      </c>
      <c r="C27" s="37">
        <v>11134.349</v>
      </c>
      <c r="D27" s="37">
        <v>231260.88</v>
      </c>
      <c r="E27" s="37">
        <v>201261.3518</v>
      </c>
      <c r="F27" s="37">
        <v>29999.528200000001</v>
      </c>
      <c r="G27" s="37">
        <v>201261.3518</v>
      </c>
      <c r="H27" s="37">
        <v>0.12972158628817801</v>
      </c>
    </row>
    <row r="28" spans="1:9">
      <c r="A28" s="37">
        <v>27</v>
      </c>
      <c r="B28" s="37">
        <v>75</v>
      </c>
      <c r="C28" s="37">
        <v>55</v>
      </c>
      <c r="D28" s="37">
        <v>15011.9658119658</v>
      </c>
      <c r="E28" s="37">
        <v>13598.6965811966</v>
      </c>
      <c r="F28" s="37">
        <v>1413.26923076923</v>
      </c>
      <c r="G28" s="37">
        <v>13598.6965811966</v>
      </c>
      <c r="H28" s="37">
        <v>9.4142849009337295E-2</v>
      </c>
    </row>
    <row r="29" spans="1:9">
      <c r="A29" s="37">
        <v>28</v>
      </c>
      <c r="B29" s="37">
        <v>76</v>
      </c>
      <c r="C29" s="37">
        <v>1863</v>
      </c>
      <c r="D29" s="37">
        <v>336795.38246239303</v>
      </c>
      <c r="E29" s="37">
        <v>353067.06202564097</v>
      </c>
      <c r="F29" s="37">
        <v>-16271.679563247901</v>
      </c>
      <c r="G29" s="37">
        <v>353067.06202564097</v>
      </c>
      <c r="H29" s="37">
        <v>-4.8313250152901902E-2</v>
      </c>
    </row>
    <row r="30" spans="1:9">
      <c r="A30" s="37">
        <v>29</v>
      </c>
      <c r="B30" s="37">
        <v>99</v>
      </c>
      <c r="C30" s="37">
        <v>17</v>
      </c>
      <c r="D30" s="37">
        <v>5066.42462748657</v>
      </c>
      <c r="E30" s="37">
        <v>4492.5246047953997</v>
      </c>
      <c r="F30" s="37">
        <v>573.90002269117304</v>
      </c>
      <c r="G30" s="37">
        <v>4492.5246047953997</v>
      </c>
      <c r="H30" s="37">
        <v>0.113275152575571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190</v>
      </c>
      <c r="D34" s="34">
        <v>677178.19</v>
      </c>
      <c r="E34" s="34">
        <v>698238.01</v>
      </c>
      <c r="F34" s="30"/>
      <c r="G34" s="30"/>
      <c r="H34" s="30"/>
    </row>
    <row r="35" spans="1:8">
      <c r="A35" s="30"/>
      <c r="B35" s="33">
        <v>71</v>
      </c>
      <c r="C35" s="34">
        <v>99</v>
      </c>
      <c r="D35" s="34">
        <v>223643.01</v>
      </c>
      <c r="E35" s="34">
        <v>273069.08</v>
      </c>
      <c r="F35" s="30"/>
      <c r="G35" s="30"/>
      <c r="H35" s="30"/>
    </row>
    <row r="36" spans="1:8">
      <c r="A36" s="30"/>
      <c r="B36" s="33">
        <v>72</v>
      </c>
      <c r="C36" s="34">
        <v>10</v>
      </c>
      <c r="D36" s="34">
        <v>21085.41</v>
      </c>
      <c r="E36" s="34">
        <v>21099.05</v>
      </c>
      <c r="F36" s="30"/>
      <c r="G36" s="30"/>
      <c r="H36" s="30"/>
    </row>
    <row r="37" spans="1:8">
      <c r="A37" s="30"/>
      <c r="B37" s="33">
        <v>73</v>
      </c>
      <c r="C37" s="34">
        <v>73</v>
      </c>
      <c r="D37" s="34">
        <v>120123.4</v>
      </c>
      <c r="E37" s="34">
        <v>132065.35999999999</v>
      </c>
      <c r="F37" s="30"/>
      <c r="G37" s="30"/>
      <c r="H37" s="30"/>
    </row>
    <row r="38" spans="1:8">
      <c r="A38" s="30"/>
      <c r="B38" s="33">
        <v>77</v>
      </c>
      <c r="C38" s="34">
        <v>112</v>
      </c>
      <c r="D38" s="34">
        <v>165563.51999999999</v>
      </c>
      <c r="E38" s="34">
        <v>197186.18</v>
      </c>
      <c r="F38" s="30"/>
      <c r="G38" s="30"/>
      <c r="H38" s="30"/>
    </row>
    <row r="39" spans="1:8">
      <c r="A39" s="30"/>
      <c r="B39" s="33">
        <v>78</v>
      </c>
      <c r="C39" s="34">
        <v>75</v>
      </c>
      <c r="D39" s="34">
        <v>98544.65</v>
      </c>
      <c r="E39" s="34">
        <v>88236.87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2016-11-04T00:37:47Z</dcterms:modified>
</cp:coreProperties>
</file>