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<sst xmlns="http://schemas.openxmlformats.org/spreadsheetml/2006/main" count="121" uniqueCount="80">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</sst>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21491630.706799999</v>
      </c>
      <c r="F3" s="25">
        <f>RA!I7</f>
        <v>424924.3811</v>
      </c>
      <c r="G3" s="16">
        <f>SUM(G4:G42)</f>
        <v>21066706.325700004</v>
      </c>
      <c r="H3" s="27">
        <f>RA!J7</f>
        <v>1.9771621190455</v>
      </c>
      <c r="I3" s="20">
        <f>SUM(I4:I42)</f>
        <v>21491636.87160112</v>
      </c>
      <c r="J3" s="21">
        <f>SUM(J4:J42)</f>
        <v>21066706.393004835</v>
      </c>
      <c r="K3" s="22">
        <f>E3-I3</f>
        <v>-6.1648011207580566</v>
      </c>
      <c r="L3" s="22">
        <f>G3-J3</f>
        <v>-6.7304830998182297E-2</v>
      </c>
    </row>
    <row r="4" spans="1:13">
      <c r="A4" s="69">
        <f>RA!A8</f>
        <v>42681</v>
      </c>
      <c r="B4" s="12">
        <v>12</v>
      </c>
      <c r="C4" s="67" t="s">
        <v>6</v>
      </c>
      <c r="D4" s="67"/>
      <c r="E4" s="15">
        <f>VLOOKUP(C4,RA!B8:D35,3,0)</f>
        <v>1500393.1340000001</v>
      </c>
      <c r="F4" s="25">
        <f>VLOOKUP(C4,RA!B8:I38,8,0)</f>
        <v>-204702.7058</v>
      </c>
      <c r="G4" s="16">
        <f t="shared" ref="G4:G42" si="0">E4-F4</f>
        <v>1705095.8398000002</v>
      </c>
      <c r="H4" s="27">
        <f>RA!J8</f>
        <v>-13.643271297454501</v>
      </c>
      <c r="I4" s="20">
        <f>VLOOKUP(B4,RMS!B:D,3,FALSE)</f>
        <v>1500393.43754872</v>
      </c>
      <c r="J4" s="21">
        <f>VLOOKUP(B4,RMS!B:E,4,FALSE)</f>
        <v>1705095.84287692</v>
      </c>
      <c r="K4" s="22">
        <f t="shared" ref="K4:K42" si="1">E4-I4</f>
        <v>-0.30354871996678412</v>
      </c>
      <c r="L4" s="22">
        <f t="shared" ref="L4:L42" si="2">G4-J4</f>
        <v>-3.0769198201596737E-3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60575.838199999998</v>
      </c>
      <c r="F5" s="25">
        <f>VLOOKUP(C5,RA!B9:I39,8,0)</f>
        <v>9465.1100999999999</v>
      </c>
      <c r="G5" s="16">
        <f t="shared" si="0"/>
        <v>51110.7281</v>
      </c>
      <c r="H5" s="27">
        <f>RA!J9</f>
        <v>15.6252234905104</v>
      </c>
      <c r="I5" s="20">
        <f>VLOOKUP(B5,RMS!B:D,3,FALSE)</f>
        <v>60575.855105128197</v>
      </c>
      <c r="J5" s="21">
        <f>VLOOKUP(B5,RMS!B:E,4,FALSE)</f>
        <v>51110.7319324786</v>
      </c>
      <c r="K5" s="22">
        <f t="shared" si="1"/>
        <v>-1.6905128199141473E-2</v>
      </c>
      <c r="L5" s="22">
        <f t="shared" si="2"/>
        <v>-3.8324786000885069E-3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136698.04759999999</v>
      </c>
      <c r="F6" s="25">
        <f>VLOOKUP(C6,RA!B10:I40,8,0)</f>
        <v>-5550.4939999999997</v>
      </c>
      <c r="G6" s="16">
        <f t="shared" si="0"/>
        <v>142248.5416</v>
      </c>
      <c r="H6" s="27">
        <f>RA!J10</f>
        <v>-4.0604047368998399</v>
      </c>
      <c r="I6" s="20">
        <f>VLOOKUP(B6,RMS!B:D,3,FALSE)</f>
        <v>136699.803870017</v>
      </c>
      <c r="J6" s="21">
        <f>VLOOKUP(B6,RMS!B:E,4,FALSE)</f>
        <v>142248.54235255401</v>
      </c>
      <c r="K6" s="22">
        <f>E6-I6</f>
        <v>-1.7562700170092285</v>
      </c>
      <c r="L6" s="22">
        <f t="shared" si="2"/>
        <v>-7.5255401316098869E-4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90211.427200000006</v>
      </c>
      <c r="F7" s="25">
        <f>VLOOKUP(C7,RA!B11:I41,8,0)</f>
        <v>-12196.9575</v>
      </c>
      <c r="G7" s="16">
        <f t="shared" si="0"/>
        <v>102408.38470000001</v>
      </c>
      <c r="H7" s="27">
        <f>RA!J11</f>
        <v>-13.520412966041601</v>
      </c>
      <c r="I7" s="20">
        <f>VLOOKUP(B7,RMS!B:D,3,FALSE)</f>
        <v>90211.456995522298</v>
      </c>
      <c r="J7" s="21">
        <f>VLOOKUP(B7,RMS!B:E,4,FALSE)</f>
        <v>102408.3854914</v>
      </c>
      <c r="K7" s="22">
        <f t="shared" si="1"/>
        <v>-2.9795522292261012E-2</v>
      </c>
      <c r="L7" s="22">
        <f t="shared" si="2"/>
        <v>-7.9139998706523329E-4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1125444.115</v>
      </c>
      <c r="F8" s="25">
        <f>VLOOKUP(C8,RA!B12:I42,8,0)</f>
        <v>-27707.5422</v>
      </c>
      <c r="G8" s="16">
        <f t="shared" si="0"/>
        <v>1153151.6572</v>
      </c>
      <c r="H8" s="27">
        <f>RA!J12</f>
        <v>-2.4619207502808802</v>
      </c>
      <c r="I8" s="20">
        <f>VLOOKUP(B8,RMS!B:D,3,FALSE)</f>
        <v>1125444.1307803399</v>
      </c>
      <c r="J8" s="21">
        <f>VLOOKUP(B8,RMS!B:E,4,FALSE)</f>
        <v>1153151.6564324801</v>
      </c>
      <c r="K8" s="22">
        <f t="shared" si="1"/>
        <v>-1.5780339948832989E-2</v>
      </c>
      <c r="L8" s="22">
        <f t="shared" si="2"/>
        <v>7.6751993037760258E-4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816776.32090000005</v>
      </c>
      <c r="F9" s="25">
        <f>VLOOKUP(C9,RA!B13:I43,8,0)</f>
        <v>-45380.210599999999</v>
      </c>
      <c r="G9" s="16">
        <f t="shared" si="0"/>
        <v>862156.53150000004</v>
      </c>
      <c r="H9" s="27">
        <f>RA!J13</f>
        <v>-5.5560144728480703</v>
      </c>
      <c r="I9" s="20">
        <f>VLOOKUP(B9,RMS!B:D,3,FALSE)</f>
        <v>816776.42651111097</v>
      </c>
      <c r="J9" s="21">
        <f>VLOOKUP(B9,RMS!B:E,4,FALSE)</f>
        <v>862156.53152136703</v>
      </c>
      <c r="K9" s="22">
        <f t="shared" si="1"/>
        <v>-0.10561111092101783</v>
      </c>
      <c r="L9" s="22">
        <f t="shared" si="2"/>
        <v>-2.1366984583437443E-5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188469.67420000001</v>
      </c>
      <c r="F10" s="25">
        <f>VLOOKUP(C10,RA!B14:I43,8,0)</f>
        <v>35925.2428</v>
      </c>
      <c r="G10" s="16">
        <f t="shared" si="0"/>
        <v>152544.4314</v>
      </c>
      <c r="H10" s="27">
        <f>RA!J14</f>
        <v>19.0615508582441</v>
      </c>
      <c r="I10" s="20">
        <f>VLOOKUP(B10,RMS!B:D,3,FALSE)</f>
        <v>188469.671953846</v>
      </c>
      <c r="J10" s="21">
        <f>VLOOKUP(B10,RMS!B:E,4,FALSE)</f>
        <v>152544.43132478601</v>
      </c>
      <c r="K10" s="22">
        <f t="shared" si="1"/>
        <v>2.2461540065705776E-3</v>
      </c>
      <c r="L10" s="22">
        <f t="shared" si="2"/>
        <v>7.5213989475741982E-5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202057.9945</v>
      </c>
      <c r="F11" s="25">
        <f>VLOOKUP(C11,RA!B15:I44,8,0)</f>
        <v>-2564.9214999999999</v>
      </c>
      <c r="G11" s="16">
        <f t="shared" si="0"/>
        <v>204622.916</v>
      </c>
      <c r="H11" s="27">
        <f>RA!J15</f>
        <v>-1.26939867256774</v>
      </c>
      <c r="I11" s="20">
        <f>VLOOKUP(B11,RMS!B:D,3,FALSE)</f>
        <v>202058.18695555601</v>
      </c>
      <c r="J11" s="21">
        <f>VLOOKUP(B11,RMS!B:E,4,FALSE)</f>
        <v>204622.91699145301</v>
      </c>
      <c r="K11" s="22">
        <f t="shared" si="1"/>
        <v>-0.19245555601082742</v>
      </c>
      <c r="L11" s="22">
        <f t="shared" si="2"/>
        <v>-9.9145300919190049E-4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987823.05020000006</v>
      </c>
      <c r="F12" s="25">
        <f>VLOOKUP(C12,RA!B16:I45,8,0)</f>
        <v>-81155.647700000001</v>
      </c>
      <c r="G12" s="16">
        <f t="shared" si="0"/>
        <v>1068978.6979</v>
      </c>
      <c r="H12" s="27">
        <f>RA!J16</f>
        <v>-8.2156057892725602</v>
      </c>
      <c r="I12" s="20">
        <f>VLOOKUP(B12,RMS!B:D,3,FALSE)</f>
        <v>987822.447603154</v>
      </c>
      <c r="J12" s="21">
        <f>VLOOKUP(B12,RMS!B:E,4,FALSE)</f>
        <v>1068978.6978333299</v>
      </c>
      <c r="K12" s="22">
        <f t="shared" si="1"/>
        <v>0.60259684605989605</v>
      </c>
      <c r="L12" s="22">
        <f t="shared" si="2"/>
        <v>6.6670123487710953E-5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458669.87070000003</v>
      </c>
      <c r="F13" s="25">
        <f>VLOOKUP(C13,RA!B17:I46,8,0)</f>
        <v>26036.95</v>
      </c>
      <c r="G13" s="16">
        <f t="shared" si="0"/>
        <v>432632.92070000002</v>
      </c>
      <c r="H13" s="27">
        <f>RA!J17</f>
        <v>5.6766209562148999</v>
      </c>
      <c r="I13" s="20">
        <f>VLOOKUP(B13,RMS!B:D,3,FALSE)</f>
        <v>458669.88416666701</v>
      </c>
      <c r="J13" s="21">
        <f>VLOOKUP(B13,RMS!B:E,4,FALSE)</f>
        <v>432632.91811794898</v>
      </c>
      <c r="K13" s="22">
        <f t="shared" si="1"/>
        <v>-1.3466666976455599E-2</v>
      </c>
      <c r="L13" s="22">
        <f t="shared" si="2"/>
        <v>2.5820510345511138E-3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1227088.8777999999</v>
      </c>
      <c r="F14" s="25">
        <f>VLOOKUP(C14,RA!B18:I47,8,0)</f>
        <v>114916.5925</v>
      </c>
      <c r="G14" s="16">
        <f t="shared" si="0"/>
        <v>1112172.2852999999</v>
      </c>
      <c r="H14" s="27">
        <f>RA!J18</f>
        <v>9.3649771079361006</v>
      </c>
      <c r="I14" s="20">
        <f>VLOOKUP(B14,RMS!B:D,3,FALSE)</f>
        <v>1227089.1917598301</v>
      </c>
      <c r="J14" s="21">
        <f>VLOOKUP(B14,RMS!B:E,4,FALSE)</f>
        <v>1112172.28700256</v>
      </c>
      <c r="K14" s="22">
        <f t="shared" si="1"/>
        <v>-0.3139598302077502</v>
      </c>
      <c r="L14" s="22">
        <f t="shared" si="2"/>
        <v>-1.7025601118803024E-3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735807.54509999999</v>
      </c>
      <c r="F15" s="25">
        <f>VLOOKUP(C15,RA!B19:I48,8,0)</f>
        <v>37699.583200000001</v>
      </c>
      <c r="G15" s="16">
        <f t="shared" si="0"/>
        <v>698107.96189999999</v>
      </c>
      <c r="H15" s="27">
        <f>RA!J19</f>
        <v>5.1235657273501403</v>
      </c>
      <c r="I15" s="20">
        <f>VLOOKUP(B15,RMS!B:D,3,FALSE)</f>
        <v>735807.57216666697</v>
      </c>
      <c r="J15" s="21">
        <f>VLOOKUP(B15,RMS!B:E,4,FALSE)</f>
        <v>698107.96098290605</v>
      </c>
      <c r="K15" s="22">
        <f t="shared" si="1"/>
        <v>-2.7066666982136667E-2</v>
      </c>
      <c r="L15" s="22">
        <f t="shared" si="2"/>
        <v>9.1709394473582506E-4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1650698.1721000001</v>
      </c>
      <c r="F16" s="25">
        <f>VLOOKUP(C16,RA!B20:I49,8,0)</f>
        <v>72205.791700000002</v>
      </c>
      <c r="G16" s="16">
        <f t="shared" si="0"/>
        <v>1578492.3804000001</v>
      </c>
      <c r="H16" s="27">
        <f>RA!J20</f>
        <v>4.37425768807514</v>
      </c>
      <c r="I16" s="20">
        <f>VLOOKUP(B16,RMS!B:D,3,FALSE)</f>
        <v>1650698.3957299399</v>
      </c>
      <c r="J16" s="21">
        <f>VLOOKUP(B16,RMS!B:E,4,FALSE)</f>
        <v>1578492.3803999999</v>
      </c>
      <c r="K16" s="22">
        <f t="shared" si="1"/>
        <v>-0.2236299398355186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336780.77179999999</v>
      </c>
      <c r="F17" s="25">
        <f>VLOOKUP(C17,RA!B21:I50,8,0)</f>
        <v>35480.848100000003</v>
      </c>
      <c r="G17" s="16">
        <f t="shared" si="0"/>
        <v>301299.92369999998</v>
      </c>
      <c r="H17" s="27">
        <f>RA!J21</f>
        <v>10.5352950853948</v>
      </c>
      <c r="I17" s="20">
        <f>VLOOKUP(B17,RMS!B:D,3,FALSE)</f>
        <v>336780.46476716601</v>
      </c>
      <c r="J17" s="21">
        <f>VLOOKUP(B17,RMS!B:E,4,FALSE)</f>
        <v>301299.923594872</v>
      </c>
      <c r="K17" s="22">
        <f t="shared" si="1"/>
        <v>0.30703283398179337</v>
      </c>
      <c r="L17" s="22">
        <f t="shared" si="2"/>
        <v>1.0512798326089978E-4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1001316.752</v>
      </c>
      <c r="F18" s="25">
        <f>VLOOKUP(C18,RA!B22:I51,8,0)</f>
        <v>67277.888699999996</v>
      </c>
      <c r="G18" s="16">
        <f t="shared" si="0"/>
        <v>934038.86329999997</v>
      </c>
      <c r="H18" s="27">
        <f>RA!J22</f>
        <v>6.7189416900916896</v>
      </c>
      <c r="I18" s="20">
        <f>VLOOKUP(B18,RMS!B:D,3,FALSE)</f>
        <v>1001318.0165413501</v>
      </c>
      <c r="J18" s="21">
        <f>VLOOKUP(B18,RMS!B:E,4,FALSE)</f>
        <v>934038.89277009305</v>
      </c>
      <c r="K18" s="22">
        <f t="shared" si="1"/>
        <v>-1.2645413500722498</v>
      </c>
      <c r="L18" s="22">
        <f t="shared" si="2"/>
        <v>-2.9470093082636595E-2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3305061.4383999999</v>
      </c>
      <c r="F19" s="25">
        <f>VLOOKUP(C19,RA!B23:I52,8,0)</f>
        <v>54010.798000000003</v>
      </c>
      <c r="G19" s="16">
        <f t="shared" si="0"/>
        <v>3251050.6403999999</v>
      </c>
      <c r="H19" s="27">
        <f>RA!J23</f>
        <v>1.63418438678547</v>
      </c>
      <c r="I19" s="20">
        <f>VLOOKUP(B19,RMS!B:D,3,FALSE)</f>
        <v>3305064.1439256398</v>
      </c>
      <c r="J19" s="21">
        <f>VLOOKUP(B19,RMS!B:E,4,FALSE)</f>
        <v>3251050.6608102601</v>
      </c>
      <c r="K19" s="22">
        <f t="shared" si="1"/>
        <v>-2.7055256399326026</v>
      </c>
      <c r="L19" s="22">
        <f t="shared" si="2"/>
        <v>-2.0410260185599327E-2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252403.66930000001</v>
      </c>
      <c r="F20" s="25">
        <f>VLOOKUP(C20,RA!B24:I53,8,0)</f>
        <v>35016.691599999998</v>
      </c>
      <c r="G20" s="16">
        <f t="shared" si="0"/>
        <v>217386.97770000002</v>
      </c>
      <c r="H20" s="27">
        <f>RA!J24</f>
        <v>13.873289440329099</v>
      </c>
      <c r="I20" s="20">
        <f>VLOOKUP(B20,RMS!B:D,3,FALSE)</f>
        <v>252403.72991938601</v>
      </c>
      <c r="J20" s="21">
        <f>VLOOKUP(B20,RMS!B:E,4,FALSE)</f>
        <v>217386.988801489</v>
      </c>
      <c r="K20" s="22">
        <f t="shared" si="1"/>
        <v>-6.0619386000325903E-2</v>
      </c>
      <c r="L20" s="22">
        <f t="shared" si="2"/>
        <v>-1.1101488984422758E-2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342350.4486</v>
      </c>
      <c r="F21" s="25">
        <f>VLOOKUP(C21,RA!B25:I54,8,0)</f>
        <v>23344.656200000001</v>
      </c>
      <c r="G21" s="16">
        <f t="shared" si="0"/>
        <v>319005.79239999998</v>
      </c>
      <c r="H21" s="27">
        <f>RA!J25</f>
        <v>6.8189354783862797</v>
      </c>
      <c r="I21" s="20">
        <f>VLOOKUP(B21,RMS!B:D,3,FALSE)</f>
        <v>342350.51016309601</v>
      </c>
      <c r="J21" s="21">
        <f>VLOOKUP(B21,RMS!B:E,4,FALSE)</f>
        <v>319005.79355732602</v>
      </c>
      <c r="K21" s="22">
        <f t="shared" si="1"/>
        <v>-6.1563096009194851E-2</v>
      </c>
      <c r="L21" s="22">
        <f t="shared" si="2"/>
        <v>-1.1573260417208076E-3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569962.01300000004</v>
      </c>
      <c r="F22" s="25">
        <f>VLOOKUP(C22,RA!B26:I55,8,0)</f>
        <v>127077.0607</v>
      </c>
      <c r="G22" s="16">
        <f t="shared" si="0"/>
        <v>442884.9523</v>
      </c>
      <c r="H22" s="27">
        <f>RA!J26</f>
        <v>22.295707047409799</v>
      </c>
      <c r="I22" s="20">
        <f>VLOOKUP(B22,RMS!B:D,3,FALSE)</f>
        <v>569962.00326976005</v>
      </c>
      <c r="J22" s="21">
        <f>VLOOKUP(B22,RMS!B:E,4,FALSE)</f>
        <v>442885.020554516</v>
      </c>
      <c r="K22" s="22">
        <f t="shared" si="1"/>
        <v>9.730239980854094E-3</v>
      </c>
      <c r="L22" s="22">
        <f t="shared" si="2"/>
        <v>-6.8254515994340181E-2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199966.54579999999</v>
      </c>
      <c r="F23" s="25">
        <f>VLOOKUP(C23,RA!B27:I56,8,0)</f>
        <v>49034.668299999998</v>
      </c>
      <c r="G23" s="16">
        <f t="shared" si="0"/>
        <v>150931.8775</v>
      </c>
      <c r="H23" s="27">
        <f>RA!J27</f>
        <v>24.521435875100298</v>
      </c>
      <c r="I23" s="20">
        <f>VLOOKUP(B23,RMS!B:D,3,FALSE)</f>
        <v>199966.414806505</v>
      </c>
      <c r="J23" s="21">
        <f>VLOOKUP(B23,RMS!B:E,4,FALSE)</f>
        <v>150931.89625171901</v>
      </c>
      <c r="K23" s="22">
        <f t="shared" si="1"/>
        <v>0.13099349499680102</v>
      </c>
      <c r="L23" s="22">
        <f t="shared" si="2"/>
        <v>-1.8751719006104395E-2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1173832.0730000001</v>
      </c>
      <c r="F24" s="25">
        <f>VLOOKUP(C24,RA!B28:I57,8,0)</f>
        <v>58299.347199999997</v>
      </c>
      <c r="G24" s="16">
        <f t="shared" si="0"/>
        <v>1115532.7258000001</v>
      </c>
      <c r="H24" s="27">
        <f>RA!J28</f>
        <v>4.9665832567517496</v>
      </c>
      <c r="I24" s="20">
        <f>VLOOKUP(B24,RMS!B:D,3,FALSE)</f>
        <v>1173832.0862628301</v>
      </c>
      <c r="J24" s="21">
        <f>VLOOKUP(B24,RMS!B:E,4,FALSE)</f>
        <v>1115532.71820796</v>
      </c>
      <c r="K24" s="22">
        <f t="shared" si="1"/>
        <v>-1.3262829976156354E-2</v>
      </c>
      <c r="L24" s="22">
        <f t="shared" si="2"/>
        <v>7.5920401141047478E-3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805140.27670000005</v>
      </c>
      <c r="F25" s="25">
        <f>VLOOKUP(C25,RA!B29:I58,8,0)</f>
        <v>100487.027</v>
      </c>
      <c r="G25" s="16">
        <f t="shared" si="0"/>
        <v>704653.24970000004</v>
      </c>
      <c r="H25" s="27">
        <f>RA!J29</f>
        <v>12.4806856529228</v>
      </c>
      <c r="I25" s="20">
        <f>VLOOKUP(B25,RMS!B:D,3,FALSE)</f>
        <v>805140.27573097299</v>
      </c>
      <c r="J25" s="21">
        <f>VLOOKUP(B25,RMS!B:E,4,FALSE)</f>
        <v>704653.23379761796</v>
      </c>
      <c r="K25" s="22">
        <f t="shared" si="1"/>
        <v>9.6902705263346434E-4</v>
      </c>
      <c r="L25" s="22">
        <f t="shared" si="2"/>
        <v>1.5902382088825107E-2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818534.78700000001</v>
      </c>
      <c r="F26" s="25">
        <f>VLOOKUP(C26,RA!B30:I59,8,0)</f>
        <v>90766.157999999996</v>
      </c>
      <c r="G26" s="16">
        <f t="shared" si="0"/>
        <v>727768.62899999996</v>
      </c>
      <c r="H26" s="27">
        <f>RA!J30</f>
        <v>11.0888577298792</v>
      </c>
      <c r="I26" s="20">
        <f>VLOOKUP(B26,RMS!B:D,3,FALSE)</f>
        <v>818534.799293858</v>
      </c>
      <c r="J26" s="21">
        <f>VLOOKUP(B26,RMS!B:E,4,FALSE)</f>
        <v>727768.62595284195</v>
      </c>
      <c r="K26" s="22">
        <f t="shared" si="1"/>
        <v>-1.2293857987970114E-2</v>
      </c>
      <c r="L26" s="22">
        <f t="shared" si="2"/>
        <v>3.0471580103039742E-3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2109992.4334</v>
      </c>
      <c r="F27" s="25">
        <f>VLOOKUP(C27,RA!B31:I60,8,0)</f>
        <v>-94625.458400000003</v>
      </c>
      <c r="G27" s="16">
        <f t="shared" si="0"/>
        <v>2204617.8917999999</v>
      </c>
      <c r="H27" s="27">
        <f>RA!J31</f>
        <v>-4.4846349637151297</v>
      </c>
      <c r="I27" s="20">
        <f>VLOOKUP(B27,RMS!B:D,3,FALSE)</f>
        <v>2109992.66864336</v>
      </c>
      <c r="J27" s="21">
        <f>VLOOKUP(B27,RMS!B:E,4,FALSE)</f>
        <v>2204617.8246566402</v>
      </c>
      <c r="K27" s="22">
        <f t="shared" si="1"/>
        <v>-0.23524336004629731</v>
      </c>
      <c r="L27" s="22">
        <f t="shared" si="2"/>
        <v>6.7143359687179327E-2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118412.10550000001</v>
      </c>
      <c r="F28" s="25">
        <f>VLOOKUP(C28,RA!B32:I61,8,0)</f>
        <v>25900.8197</v>
      </c>
      <c r="G28" s="16">
        <f t="shared" si="0"/>
        <v>92511.285800000012</v>
      </c>
      <c r="H28" s="27">
        <f>RA!J32</f>
        <v>21.873455919589201</v>
      </c>
      <c r="I28" s="20">
        <f>VLOOKUP(B28,RMS!B:D,3,FALSE)</f>
        <v>118411.976894509</v>
      </c>
      <c r="J28" s="21">
        <f>VLOOKUP(B28,RMS!B:E,4,FALSE)</f>
        <v>92511.302518380704</v>
      </c>
      <c r="K28" s="22">
        <f t="shared" si="1"/>
        <v>0.1286054910015082</v>
      </c>
      <c r="L28" s="22">
        <f t="shared" si="2"/>
        <v>-1.6718380691600032E-2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205438.753</v>
      </c>
      <c r="F30" s="25">
        <f>VLOOKUP(C30,RA!B34:I64,8,0)</f>
        <v>29389.2827</v>
      </c>
      <c r="G30" s="16">
        <f t="shared" si="0"/>
        <v>176049.47029999999</v>
      </c>
      <c r="H30" s="27">
        <f>RA!J34</f>
        <v>0</v>
      </c>
      <c r="I30" s="20">
        <f>VLOOKUP(B30,RMS!B:D,3,FALSE)</f>
        <v>205438.75291568</v>
      </c>
      <c r="J30" s="21">
        <f>VLOOKUP(B30,RMS!B:E,4,FALSE)</f>
        <v>176049.45699999999</v>
      </c>
      <c r="K30" s="22">
        <f t="shared" si="1"/>
        <v>8.4319995949044824E-5</v>
      </c>
      <c r="L30" s="22">
        <f t="shared" si="2"/>
        <v>1.3299999991431832E-2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14.3056177429192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83722.990000000005</v>
      </c>
      <c r="F32" s="25">
        <f>VLOOKUP(C32,RA!B34:I65,8,0)</f>
        <v>3829.1</v>
      </c>
      <c r="G32" s="16">
        <f t="shared" si="0"/>
        <v>79893.89</v>
      </c>
      <c r="H32" s="27">
        <f>RA!J34</f>
        <v>0</v>
      </c>
      <c r="I32" s="20">
        <f>VLOOKUP(B32,RMS!B:D,3,FALSE)</f>
        <v>83722.990000000005</v>
      </c>
      <c r="J32" s="21">
        <f>VLOOKUP(B32,RMS!B:E,4,FALSE)</f>
        <v>79893.89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197729.87</v>
      </c>
      <c r="F33" s="25">
        <f>VLOOKUP(C33,RA!B34:I65,8,0)</f>
        <v>-37466.82</v>
      </c>
      <c r="G33" s="16">
        <f t="shared" si="0"/>
        <v>235196.69</v>
      </c>
      <c r="H33" s="27">
        <f>RA!J34</f>
        <v>0</v>
      </c>
      <c r="I33" s="20">
        <f>VLOOKUP(B33,RMS!B:D,3,FALSE)</f>
        <v>197729.87</v>
      </c>
      <c r="J33" s="21">
        <f>VLOOKUP(B33,RMS!B:E,4,FALSE)</f>
        <v>235196.69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81570.7</v>
      </c>
      <c r="F34" s="25">
        <f>VLOOKUP(C34,RA!B34:I66,8,0)</f>
        <v>-2021.17</v>
      </c>
      <c r="G34" s="16">
        <f t="shared" si="0"/>
        <v>83591.87</v>
      </c>
      <c r="H34" s="27">
        <f>RA!J35</f>
        <v>14.3056177429192</v>
      </c>
      <c r="I34" s="20">
        <f>VLOOKUP(B34,RMS!B:D,3,FALSE)</f>
        <v>81570.7</v>
      </c>
      <c r="J34" s="21">
        <f>VLOOKUP(B34,RMS!B:E,4,FALSE)</f>
        <v>83591.87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177635.72</v>
      </c>
      <c r="F35" s="25">
        <f>VLOOKUP(C35,RA!B34:I67,8,0)</f>
        <v>-37356.730000000003</v>
      </c>
      <c r="G35" s="16">
        <f t="shared" si="0"/>
        <v>214992.45</v>
      </c>
      <c r="H35" s="27">
        <f>RA!J34</f>
        <v>0</v>
      </c>
      <c r="I35" s="20">
        <f>VLOOKUP(B35,RMS!B:D,3,FALSE)</f>
        <v>177635.72</v>
      </c>
      <c r="J35" s="21">
        <f>VLOOKUP(B35,RMS!B:E,4,FALSE)</f>
        <v>214992.45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5.04</v>
      </c>
      <c r="F36" s="25">
        <f>VLOOKUP(C36,RA!B35:I68,8,0)</f>
        <v>-764.64</v>
      </c>
      <c r="G36" s="16">
        <f t="shared" si="0"/>
        <v>769.68</v>
      </c>
      <c r="H36" s="27">
        <f>RA!J35</f>
        <v>14.3056177429192</v>
      </c>
      <c r="I36" s="20">
        <f>VLOOKUP(B36,RMS!B:D,3,FALSE)</f>
        <v>5.04</v>
      </c>
      <c r="J36" s="21">
        <f>VLOOKUP(B36,RMS!B:E,4,FALSE)</f>
        <v>769.68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14387.179099999999</v>
      </c>
      <c r="F37" s="25">
        <f>VLOOKUP(C37,RA!B8:I68,8,0)</f>
        <v>1321.444</v>
      </c>
      <c r="G37" s="16">
        <f t="shared" si="0"/>
        <v>13065.7351</v>
      </c>
      <c r="H37" s="27">
        <f>RA!J35</f>
        <v>14.3056177429192</v>
      </c>
      <c r="I37" s="20">
        <f>VLOOKUP(B37,RMS!B:D,3,FALSE)</f>
        <v>14387.179487179499</v>
      </c>
      <c r="J37" s="21">
        <f>VLOOKUP(B37,RMS!B:E,4,FALSE)</f>
        <v>13065.735042734999</v>
      </c>
      <c r="K37" s="22">
        <f t="shared" si="1"/>
        <v>-3.8717949973943178E-4</v>
      </c>
      <c r="L37" s="22">
        <f t="shared" si="2"/>
        <v>5.7265000577899627E-5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270055.92910000001</v>
      </c>
      <c r="F38" s="25">
        <f>VLOOKUP(C38,RA!B8:I69,8,0)</f>
        <v>16426.243999999999</v>
      </c>
      <c r="G38" s="16">
        <f t="shared" si="0"/>
        <v>253629.6851</v>
      </c>
      <c r="H38" s="27">
        <f>RA!J36</f>
        <v>0</v>
      </c>
      <c r="I38" s="20">
        <f>VLOOKUP(B38,RMS!B:D,3,FALSE)</f>
        <v>270055.92432906001</v>
      </c>
      <c r="J38" s="21">
        <f>VLOOKUP(B38,RMS!B:E,4,FALSE)</f>
        <v>253629.68708290599</v>
      </c>
      <c r="K38" s="22">
        <f t="shared" si="1"/>
        <v>4.7709399950690567E-3</v>
      </c>
      <c r="L38" s="22">
        <f t="shared" si="2"/>
        <v>-1.9829059892799705E-3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181417.67</v>
      </c>
      <c r="F39" s="25">
        <f>VLOOKUP(C39,RA!B9:I70,8,0)</f>
        <v>-45651.28</v>
      </c>
      <c r="G39" s="16">
        <f t="shared" si="0"/>
        <v>227068.95</v>
      </c>
      <c r="H39" s="27">
        <f>RA!J37</f>
        <v>4.5735347005643296</v>
      </c>
      <c r="I39" s="20">
        <f>VLOOKUP(B39,RMS!B:D,3,FALSE)</f>
        <v>181417.67</v>
      </c>
      <c r="J39" s="21">
        <f>VLOOKUP(B39,RMS!B:E,4,FALSE)</f>
        <v>227068.95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58385.2</v>
      </c>
      <c r="F40" s="25">
        <f>VLOOKUP(C40,RA!B10:I71,8,0)</f>
        <v>7612.08</v>
      </c>
      <c r="G40" s="16">
        <f t="shared" si="0"/>
        <v>50773.119999999995</v>
      </c>
      <c r="H40" s="27">
        <f>RA!J38</f>
        <v>-18.948487651359901</v>
      </c>
      <c r="I40" s="20">
        <f>VLOOKUP(B40,RMS!B:D,3,FALSE)</f>
        <v>58385.2</v>
      </c>
      <c r="J40" s="21">
        <f>VLOOKUP(B40,RMS!B:E,4,FALSE)</f>
        <v>50773.120000000003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-2.4778137247810799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6814.2736000000004</v>
      </c>
      <c r="F42" s="25">
        <f>VLOOKUP(C42,RA!B8:I72,8,0)</f>
        <v>545.57429999999999</v>
      </c>
      <c r="G42" s="16">
        <f t="shared" si="0"/>
        <v>6268.6993000000002</v>
      </c>
      <c r="H42" s="27">
        <f>RA!J39</f>
        <v>-2.4778137247810799</v>
      </c>
      <c r="I42" s="20">
        <f>VLOOKUP(B42,RMS!B:D,3,FALSE)</f>
        <v>6814.2735042735003</v>
      </c>
      <c r="J42" s="21">
        <f>VLOOKUP(B42,RMS!B:E,4,FALSE)</f>
        <v>6268.6991452991497</v>
      </c>
      <c r="K42" s="22">
        <f t="shared" si="1"/>
        <v>9.5726500148884952E-5</v>
      </c>
      <c r="L42" s="22">
        <f t="shared" si="2"/>
        <v>1.5470085054403171E-4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21491630.706799999</v>
      </c>
      <c r="E7" s="65"/>
      <c r="F7" s="65"/>
      <c r="G7" s="53">
        <v>39096772.529200003</v>
      </c>
      <c r="H7" s="54">
        <v>-45.029655093016601</v>
      </c>
      <c r="I7" s="53">
        <v>424924.3811</v>
      </c>
      <c r="J7" s="54">
        <v>1.9771621190455</v>
      </c>
      <c r="K7" s="53">
        <v>-1037342.4005</v>
      </c>
      <c r="L7" s="54">
        <v>-2.6532686290799199</v>
      </c>
      <c r="M7" s="54">
        <v>-1.40962789229013</v>
      </c>
      <c r="N7" s="53">
        <v>161645319.00459999</v>
      </c>
      <c r="O7" s="53">
        <v>6843804097.4342003</v>
      </c>
      <c r="P7" s="53">
        <v>862724</v>
      </c>
      <c r="Q7" s="53">
        <v>1287040</v>
      </c>
      <c r="R7" s="54">
        <v>-32.9683615116857</v>
      </c>
      <c r="S7" s="53">
        <v>24.911362969849002</v>
      </c>
      <c r="T7" s="53">
        <v>26.505144990598598</v>
      </c>
      <c r="U7" s="55">
        <v>-6.3978114030878901</v>
      </c>
    </row>
    <row r="8" spans="1:23" ht="12" thickBot="1">
      <c r="A8" s="74">
        <v>42681</v>
      </c>
      <c r="B8" s="70" t="s">
        <v>6</v>
      </c>
      <c r="C8" s="71"/>
      <c r="D8" s="56">
        <v>1500393.1340000001</v>
      </c>
      <c r="E8" s="59"/>
      <c r="F8" s="59"/>
      <c r="G8" s="56">
        <v>691923.63959999999</v>
      </c>
      <c r="H8" s="57">
        <v>116.84374519526099</v>
      </c>
      <c r="I8" s="56">
        <v>-204702.7058</v>
      </c>
      <c r="J8" s="57">
        <v>-13.643271297454501</v>
      </c>
      <c r="K8" s="56">
        <v>163975.93040000001</v>
      </c>
      <c r="L8" s="57">
        <v>23.698558773738998</v>
      </c>
      <c r="M8" s="57">
        <v>-2.2483704486423801</v>
      </c>
      <c r="N8" s="56">
        <v>9273196.2034000009</v>
      </c>
      <c r="O8" s="56">
        <v>256024811.06810001</v>
      </c>
      <c r="P8" s="56">
        <v>30257</v>
      </c>
      <c r="Q8" s="56">
        <v>49862</v>
      </c>
      <c r="R8" s="57">
        <v>-39.318519112751197</v>
      </c>
      <c r="S8" s="56">
        <v>49.588298046733001</v>
      </c>
      <c r="T8" s="56">
        <v>54.239457933897597</v>
      </c>
      <c r="U8" s="58">
        <v>-9.3795513666978891</v>
      </c>
    </row>
    <row r="9" spans="1:23" ht="12" thickBot="1">
      <c r="A9" s="75"/>
      <c r="B9" s="70" t="s">
        <v>7</v>
      </c>
      <c r="C9" s="71"/>
      <c r="D9" s="56">
        <v>60575.838199999998</v>
      </c>
      <c r="E9" s="59"/>
      <c r="F9" s="59"/>
      <c r="G9" s="56">
        <v>127057.31329999999</v>
      </c>
      <c r="H9" s="57">
        <v>-52.324005107071599</v>
      </c>
      <c r="I9" s="56">
        <v>9465.1100999999999</v>
      </c>
      <c r="J9" s="57">
        <v>15.6252234905104</v>
      </c>
      <c r="K9" s="56">
        <v>29410.9889</v>
      </c>
      <c r="L9" s="57">
        <v>23.147812696587199</v>
      </c>
      <c r="M9" s="57">
        <v>-0.67817776776625205</v>
      </c>
      <c r="N9" s="56">
        <v>577512.1581</v>
      </c>
      <c r="O9" s="56">
        <v>35803759.2632</v>
      </c>
      <c r="P9" s="56">
        <v>3752</v>
      </c>
      <c r="Q9" s="56">
        <v>8419</v>
      </c>
      <c r="R9" s="57">
        <v>-55.434137070911</v>
      </c>
      <c r="S9" s="56">
        <v>16.144946215351801</v>
      </c>
      <c r="T9" s="56">
        <v>16.678003622757998</v>
      </c>
      <c r="U9" s="58">
        <v>-3.30169825464866</v>
      </c>
    </row>
    <row r="10" spans="1:23" ht="12" thickBot="1">
      <c r="A10" s="75"/>
      <c r="B10" s="70" t="s">
        <v>8</v>
      </c>
      <c r="C10" s="71"/>
      <c r="D10" s="56">
        <v>136698.04759999999</v>
      </c>
      <c r="E10" s="59"/>
      <c r="F10" s="59"/>
      <c r="G10" s="56">
        <v>175561.27859999999</v>
      </c>
      <c r="H10" s="57">
        <v>-22.136561837503098</v>
      </c>
      <c r="I10" s="56">
        <v>-5550.4939999999997</v>
      </c>
      <c r="J10" s="57">
        <v>-4.0604047368998399</v>
      </c>
      <c r="K10" s="56">
        <v>49173.4882</v>
      </c>
      <c r="L10" s="57">
        <v>28.009301704869198</v>
      </c>
      <c r="M10" s="57">
        <v>-1.1128757426649301</v>
      </c>
      <c r="N10" s="56">
        <v>1135183.9399000001</v>
      </c>
      <c r="O10" s="56">
        <v>57256030.059500001</v>
      </c>
      <c r="P10" s="56">
        <v>83633</v>
      </c>
      <c r="Q10" s="56">
        <v>128377</v>
      </c>
      <c r="R10" s="57">
        <v>-34.853595270180797</v>
      </c>
      <c r="S10" s="56">
        <v>1.63449891310846</v>
      </c>
      <c r="T10" s="56">
        <v>2.4872344976125</v>
      </c>
      <c r="U10" s="58">
        <v>-52.171070758457802</v>
      </c>
    </row>
    <row r="11" spans="1:23" ht="12" thickBot="1">
      <c r="A11" s="75"/>
      <c r="B11" s="70" t="s">
        <v>9</v>
      </c>
      <c r="C11" s="71"/>
      <c r="D11" s="56">
        <v>90211.427200000006</v>
      </c>
      <c r="E11" s="59"/>
      <c r="F11" s="59"/>
      <c r="G11" s="56">
        <v>65796.804000000004</v>
      </c>
      <c r="H11" s="57">
        <v>37.106092873447203</v>
      </c>
      <c r="I11" s="56">
        <v>-12196.9575</v>
      </c>
      <c r="J11" s="57">
        <v>-13.520412966041601</v>
      </c>
      <c r="K11" s="56">
        <v>16500.160400000001</v>
      </c>
      <c r="L11" s="57">
        <v>25.077449658497098</v>
      </c>
      <c r="M11" s="57">
        <v>-1.73920235951161</v>
      </c>
      <c r="N11" s="56">
        <v>641415.1213</v>
      </c>
      <c r="O11" s="56">
        <v>20599010.3992</v>
      </c>
      <c r="P11" s="56">
        <v>3303</v>
      </c>
      <c r="Q11" s="56">
        <v>5545</v>
      </c>
      <c r="R11" s="57">
        <v>-40.4328223624887</v>
      </c>
      <c r="S11" s="56">
        <v>27.3119670602483</v>
      </c>
      <c r="T11" s="56">
        <v>29.030400613165</v>
      </c>
      <c r="U11" s="58">
        <v>-6.2918703333451402</v>
      </c>
    </row>
    <row r="12" spans="1:23" ht="12" thickBot="1">
      <c r="A12" s="75"/>
      <c r="B12" s="70" t="s">
        <v>10</v>
      </c>
      <c r="C12" s="71"/>
      <c r="D12" s="56">
        <v>1125444.115</v>
      </c>
      <c r="E12" s="59"/>
      <c r="F12" s="59"/>
      <c r="G12" s="56">
        <v>337534.21139999997</v>
      </c>
      <c r="H12" s="57">
        <v>233.43112401316699</v>
      </c>
      <c r="I12" s="56">
        <v>-27707.5422</v>
      </c>
      <c r="J12" s="57">
        <v>-2.4619207502808802</v>
      </c>
      <c r="K12" s="56">
        <v>52867.063999999998</v>
      </c>
      <c r="L12" s="57">
        <v>15.662727573812999</v>
      </c>
      <c r="M12" s="57">
        <v>-1.52409837247629</v>
      </c>
      <c r="N12" s="56">
        <v>5383486.3629999999</v>
      </c>
      <c r="O12" s="56">
        <v>77591912.033000007</v>
      </c>
      <c r="P12" s="56">
        <v>5739</v>
      </c>
      <c r="Q12" s="56">
        <v>8895</v>
      </c>
      <c r="R12" s="57">
        <v>-35.480607082630698</v>
      </c>
      <c r="S12" s="56">
        <v>196.104567868967</v>
      </c>
      <c r="T12" s="56">
        <v>184.554378718381</v>
      </c>
      <c r="U12" s="58">
        <v>5.8898113777253798</v>
      </c>
    </row>
    <row r="13" spans="1:23" ht="12" thickBot="1">
      <c r="A13" s="75"/>
      <c r="B13" s="70" t="s">
        <v>11</v>
      </c>
      <c r="C13" s="71"/>
      <c r="D13" s="56">
        <v>816776.32090000005</v>
      </c>
      <c r="E13" s="59"/>
      <c r="F13" s="59"/>
      <c r="G13" s="56">
        <v>520365.16029999999</v>
      </c>
      <c r="H13" s="57">
        <v>56.962145665000598</v>
      </c>
      <c r="I13" s="56">
        <v>-45380.210599999999</v>
      </c>
      <c r="J13" s="57">
        <v>-5.5560144728480703</v>
      </c>
      <c r="K13" s="56">
        <v>92519.354800000001</v>
      </c>
      <c r="L13" s="57">
        <v>17.779698154015701</v>
      </c>
      <c r="M13" s="57">
        <v>-1.4904942398063501</v>
      </c>
      <c r="N13" s="56">
        <v>4421570.9162999997</v>
      </c>
      <c r="O13" s="56">
        <v>108252427.0812</v>
      </c>
      <c r="P13" s="56">
        <v>16321</v>
      </c>
      <c r="Q13" s="56">
        <v>25144</v>
      </c>
      <c r="R13" s="57">
        <v>-35.089882278078299</v>
      </c>
      <c r="S13" s="56">
        <v>50.044502230255503</v>
      </c>
      <c r="T13" s="56">
        <v>49.665305305440697</v>
      </c>
      <c r="U13" s="58">
        <v>0.75771944552499304</v>
      </c>
    </row>
    <row r="14" spans="1:23" ht="12" thickBot="1">
      <c r="A14" s="75"/>
      <c r="B14" s="70" t="s">
        <v>12</v>
      </c>
      <c r="C14" s="71"/>
      <c r="D14" s="56">
        <v>188469.67420000001</v>
      </c>
      <c r="E14" s="59"/>
      <c r="F14" s="59"/>
      <c r="G14" s="56">
        <v>195552.3028</v>
      </c>
      <c r="H14" s="57">
        <v>-3.6218589597708402</v>
      </c>
      <c r="I14" s="56">
        <v>35925.2428</v>
      </c>
      <c r="J14" s="57">
        <v>19.0615508582441</v>
      </c>
      <c r="K14" s="56">
        <v>43370.727200000001</v>
      </c>
      <c r="L14" s="57">
        <v>22.178581678149399</v>
      </c>
      <c r="M14" s="57">
        <v>-0.17167073002179201</v>
      </c>
      <c r="N14" s="56">
        <v>1121961.0220000001</v>
      </c>
      <c r="O14" s="56">
        <v>44379642.356700003</v>
      </c>
      <c r="P14" s="56">
        <v>3173</v>
      </c>
      <c r="Q14" s="56">
        <v>2862</v>
      </c>
      <c r="R14" s="57">
        <v>10.8665269042628</v>
      </c>
      <c r="S14" s="56">
        <v>59.397943334383903</v>
      </c>
      <c r="T14" s="56">
        <v>80.796688993710703</v>
      </c>
      <c r="U14" s="58">
        <v>-36.0260717090177</v>
      </c>
    </row>
    <row r="15" spans="1:23" ht="12" thickBot="1">
      <c r="A15" s="75"/>
      <c r="B15" s="70" t="s">
        <v>13</v>
      </c>
      <c r="C15" s="71"/>
      <c r="D15" s="56">
        <v>202057.9945</v>
      </c>
      <c r="E15" s="59"/>
      <c r="F15" s="59"/>
      <c r="G15" s="56">
        <v>335259.00780000002</v>
      </c>
      <c r="H15" s="57">
        <v>-39.730778353750203</v>
      </c>
      <c r="I15" s="56">
        <v>-2564.9214999999999</v>
      </c>
      <c r="J15" s="57">
        <v>-1.26939867256774</v>
      </c>
      <c r="K15" s="56">
        <v>-136755.0863</v>
      </c>
      <c r="L15" s="57">
        <v>-40.790876044583896</v>
      </c>
      <c r="M15" s="57">
        <v>-0.98124441606235202</v>
      </c>
      <c r="N15" s="56">
        <v>1349282.4776000001</v>
      </c>
      <c r="O15" s="56">
        <v>39883993.513400003</v>
      </c>
      <c r="P15" s="56">
        <v>6514</v>
      </c>
      <c r="Q15" s="56">
        <v>9956</v>
      </c>
      <c r="R15" s="57">
        <v>-34.572117316191203</v>
      </c>
      <c r="S15" s="56">
        <v>31.019035078292902</v>
      </c>
      <c r="T15" s="56">
        <v>31.356436681398201</v>
      </c>
      <c r="U15" s="58">
        <v>-1.0877243674847801</v>
      </c>
    </row>
    <row r="16" spans="1:23" ht="12" thickBot="1">
      <c r="A16" s="75"/>
      <c r="B16" s="70" t="s">
        <v>14</v>
      </c>
      <c r="C16" s="71"/>
      <c r="D16" s="56">
        <v>987823.05020000006</v>
      </c>
      <c r="E16" s="59"/>
      <c r="F16" s="59"/>
      <c r="G16" s="56">
        <v>2157857.0255999998</v>
      </c>
      <c r="H16" s="57">
        <v>-54.222034245974598</v>
      </c>
      <c r="I16" s="56">
        <v>-81155.647700000001</v>
      </c>
      <c r="J16" s="57">
        <v>-8.2156057892725602</v>
      </c>
      <c r="K16" s="56">
        <v>-292735.99930000002</v>
      </c>
      <c r="L16" s="57">
        <v>-13.5660516812324</v>
      </c>
      <c r="M16" s="57">
        <v>-0.72276847434527303</v>
      </c>
      <c r="N16" s="56">
        <v>6447998.5751999998</v>
      </c>
      <c r="O16" s="56">
        <v>355650354.46810001</v>
      </c>
      <c r="P16" s="56">
        <v>28970</v>
      </c>
      <c r="Q16" s="56">
        <v>58605</v>
      </c>
      <c r="R16" s="57">
        <v>-50.567357733981702</v>
      </c>
      <c r="S16" s="56">
        <v>34.098137735588502</v>
      </c>
      <c r="T16" s="56">
        <v>26.012825139493199</v>
      </c>
      <c r="U16" s="58">
        <v>23.711889073803</v>
      </c>
    </row>
    <row r="17" spans="1:21" ht="12" thickBot="1">
      <c r="A17" s="75"/>
      <c r="B17" s="70" t="s">
        <v>15</v>
      </c>
      <c r="C17" s="71"/>
      <c r="D17" s="56">
        <v>458669.87070000003</v>
      </c>
      <c r="E17" s="59"/>
      <c r="F17" s="59"/>
      <c r="G17" s="56">
        <v>457056.72230000002</v>
      </c>
      <c r="H17" s="57">
        <v>0.35294271395513999</v>
      </c>
      <c r="I17" s="56">
        <v>26036.95</v>
      </c>
      <c r="J17" s="57">
        <v>5.6766209562148999</v>
      </c>
      <c r="K17" s="56">
        <v>51706.296000000002</v>
      </c>
      <c r="L17" s="57">
        <v>11.312883823216399</v>
      </c>
      <c r="M17" s="57">
        <v>-0.49644526848335802</v>
      </c>
      <c r="N17" s="56">
        <v>3686522.9591000001</v>
      </c>
      <c r="O17" s="56">
        <v>355384544.16600001</v>
      </c>
      <c r="P17" s="56">
        <v>8651</v>
      </c>
      <c r="Q17" s="56">
        <v>10299</v>
      </c>
      <c r="R17" s="57">
        <v>-16.0015535488882</v>
      </c>
      <c r="S17" s="56">
        <v>53.019289180441604</v>
      </c>
      <c r="T17" s="56">
        <v>44.968122963394499</v>
      </c>
      <c r="U17" s="58">
        <v>15.1853529941648</v>
      </c>
    </row>
    <row r="18" spans="1:21" ht="12" thickBot="1">
      <c r="A18" s="75"/>
      <c r="B18" s="70" t="s">
        <v>16</v>
      </c>
      <c r="C18" s="71"/>
      <c r="D18" s="56">
        <v>1227088.8777999999</v>
      </c>
      <c r="E18" s="59"/>
      <c r="F18" s="59"/>
      <c r="G18" s="56">
        <v>2761677.0731000002</v>
      </c>
      <c r="H18" s="57">
        <v>-55.5672569485981</v>
      </c>
      <c r="I18" s="56">
        <v>114916.5925</v>
      </c>
      <c r="J18" s="57">
        <v>9.3649771079361006</v>
      </c>
      <c r="K18" s="56">
        <v>-264862.88799999998</v>
      </c>
      <c r="L18" s="57">
        <v>-9.5906538305975708</v>
      </c>
      <c r="M18" s="57">
        <v>-1.4338720058810199</v>
      </c>
      <c r="N18" s="56">
        <v>11423533.800799999</v>
      </c>
      <c r="O18" s="56">
        <v>669988682.3362</v>
      </c>
      <c r="P18" s="56">
        <v>52992</v>
      </c>
      <c r="Q18" s="56">
        <v>100727</v>
      </c>
      <c r="R18" s="57">
        <v>-47.390471273839204</v>
      </c>
      <c r="S18" s="56">
        <v>23.1561155985809</v>
      </c>
      <c r="T18" s="56">
        <v>21.891567649190399</v>
      </c>
      <c r="U18" s="58">
        <v>5.4609675098876602</v>
      </c>
    </row>
    <row r="19" spans="1:21" ht="12" thickBot="1">
      <c r="A19" s="75"/>
      <c r="B19" s="70" t="s">
        <v>17</v>
      </c>
      <c r="C19" s="71"/>
      <c r="D19" s="56">
        <v>735807.54509999999</v>
      </c>
      <c r="E19" s="59"/>
      <c r="F19" s="59"/>
      <c r="G19" s="56">
        <v>1465278.0225</v>
      </c>
      <c r="H19" s="57">
        <v>-49.783758863413901</v>
      </c>
      <c r="I19" s="56">
        <v>37699.583200000001</v>
      </c>
      <c r="J19" s="57">
        <v>5.1235657273501403</v>
      </c>
      <c r="K19" s="56">
        <v>-53111.480199999998</v>
      </c>
      <c r="L19" s="57">
        <v>-3.6246691333964902</v>
      </c>
      <c r="M19" s="57">
        <v>-1.7098198554820201</v>
      </c>
      <c r="N19" s="56">
        <v>4996199.8672000002</v>
      </c>
      <c r="O19" s="56">
        <v>203466970.8935</v>
      </c>
      <c r="P19" s="56">
        <v>11918</v>
      </c>
      <c r="Q19" s="56">
        <v>19771</v>
      </c>
      <c r="R19" s="57">
        <v>-39.719791613980099</v>
      </c>
      <c r="S19" s="56">
        <v>61.739179820439702</v>
      </c>
      <c r="T19" s="56">
        <v>46.721355581407103</v>
      </c>
      <c r="U19" s="58">
        <v>24.324625436732301</v>
      </c>
    </row>
    <row r="20" spans="1:21" ht="12" thickBot="1">
      <c r="A20" s="75"/>
      <c r="B20" s="70" t="s">
        <v>18</v>
      </c>
      <c r="C20" s="71"/>
      <c r="D20" s="56">
        <v>1650698.1721000001</v>
      </c>
      <c r="E20" s="59"/>
      <c r="F20" s="59"/>
      <c r="G20" s="56">
        <v>6096227.7569000004</v>
      </c>
      <c r="H20" s="57">
        <v>-72.922629568233205</v>
      </c>
      <c r="I20" s="56">
        <v>72205.791700000002</v>
      </c>
      <c r="J20" s="57">
        <v>4.37425768807514</v>
      </c>
      <c r="K20" s="56">
        <v>-720468.45270000002</v>
      </c>
      <c r="L20" s="57">
        <v>-11.8182666630941</v>
      </c>
      <c r="M20" s="57">
        <v>-1.1002206153918399</v>
      </c>
      <c r="N20" s="56">
        <v>10489419.9417</v>
      </c>
      <c r="O20" s="56">
        <v>401277752.05229998</v>
      </c>
      <c r="P20" s="56">
        <v>41215</v>
      </c>
      <c r="Q20" s="56">
        <v>56826</v>
      </c>
      <c r="R20" s="57">
        <v>-27.471579910604301</v>
      </c>
      <c r="S20" s="56">
        <v>40.050907972825399</v>
      </c>
      <c r="T20" s="56">
        <v>34.827125236687401</v>
      </c>
      <c r="U20" s="58">
        <v>13.0428572048412</v>
      </c>
    </row>
    <row r="21" spans="1:21" ht="12" thickBot="1">
      <c r="A21" s="75"/>
      <c r="B21" s="70" t="s">
        <v>19</v>
      </c>
      <c r="C21" s="71"/>
      <c r="D21" s="56">
        <v>336780.77179999999</v>
      </c>
      <c r="E21" s="59"/>
      <c r="F21" s="59"/>
      <c r="G21" s="56">
        <v>668766.37820000004</v>
      </c>
      <c r="H21" s="57">
        <v>-49.641491740889698</v>
      </c>
      <c r="I21" s="56">
        <v>35480.848100000003</v>
      </c>
      <c r="J21" s="57">
        <v>10.5352950853948</v>
      </c>
      <c r="K21" s="56">
        <v>31783.2199</v>
      </c>
      <c r="L21" s="57">
        <v>4.7525146203589497</v>
      </c>
      <c r="M21" s="57">
        <v>0.116339005665062</v>
      </c>
      <c r="N21" s="56">
        <v>2779544.5717000002</v>
      </c>
      <c r="O21" s="56">
        <v>127611424.02320001</v>
      </c>
      <c r="P21" s="56">
        <v>27986</v>
      </c>
      <c r="Q21" s="56">
        <v>41114</v>
      </c>
      <c r="R21" s="57">
        <v>-31.930729192002701</v>
      </c>
      <c r="S21" s="56">
        <v>12.0339016579718</v>
      </c>
      <c r="T21" s="56">
        <v>11.897973006761701</v>
      </c>
      <c r="U21" s="58">
        <v>1.1295476319611599</v>
      </c>
    </row>
    <row r="22" spans="1:21" ht="12" thickBot="1">
      <c r="A22" s="75"/>
      <c r="B22" s="70" t="s">
        <v>20</v>
      </c>
      <c r="C22" s="71"/>
      <c r="D22" s="56">
        <v>1001316.752</v>
      </c>
      <c r="E22" s="59"/>
      <c r="F22" s="59"/>
      <c r="G22" s="56">
        <v>1513925.0526999999</v>
      </c>
      <c r="H22" s="57">
        <v>-33.859555979062002</v>
      </c>
      <c r="I22" s="56">
        <v>67277.888699999996</v>
      </c>
      <c r="J22" s="57">
        <v>6.7189416900916896</v>
      </c>
      <c r="K22" s="56">
        <v>130916.88159999999</v>
      </c>
      <c r="L22" s="57">
        <v>8.6475140474435701</v>
      </c>
      <c r="M22" s="57">
        <v>-0.48610226673776802</v>
      </c>
      <c r="N22" s="56">
        <v>8156465.3790999996</v>
      </c>
      <c r="O22" s="56">
        <v>452216179.30330002</v>
      </c>
      <c r="P22" s="56">
        <v>55596</v>
      </c>
      <c r="Q22" s="56">
        <v>90046</v>
      </c>
      <c r="R22" s="57">
        <v>-38.258223574617404</v>
      </c>
      <c r="S22" s="56">
        <v>18.0105898266062</v>
      </c>
      <c r="T22" s="56">
        <v>17.0378174877285</v>
      </c>
      <c r="U22" s="58">
        <v>5.4011131686576199</v>
      </c>
    </row>
    <row r="23" spans="1:21" ht="12" thickBot="1">
      <c r="A23" s="75"/>
      <c r="B23" s="70" t="s">
        <v>21</v>
      </c>
      <c r="C23" s="71"/>
      <c r="D23" s="56">
        <v>3305061.4383999999</v>
      </c>
      <c r="E23" s="59"/>
      <c r="F23" s="59"/>
      <c r="G23" s="56">
        <v>4499205.6988000004</v>
      </c>
      <c r="H23" s="57">
        <v>-26.541223948007001</v>
      </c>
      <c r="I23" s="56">
        <v>54010.798000000003</v>
      </c>
      <c r="J23" s="57">
        <v>1.63418438678547</v>
      </c>
      <c r="K23" s="56">
        <v>290611.14669999998</v>
      </c>
      <c r="L23" s="57">
        <v>6.4591655984412997</v>
      </c>
      <c r="M23" s="57">
        <v>-0.81414753489907998</v>
      </c>
      <c r="N23" s="56">
        <v>22799673.481600001</v>
      </c>
      <c r="O23" s="56">
        <v>1001298746.7036</v>
      </c>
      <c r="P23" s="56">
        <v>72873</v>
      </c>
      <c r="Q23" s="56">
        <v>122121</v>
      </c>
      <c r="R23" s="57">
        <v>-40.327216449259303</v>
      </c>
      <c r="S23" s="56">
        <v>45.353717267026198</v>
      </c>
      <c r="T23" s="56">
        <v>39.679423538130202</v>
      </c>
      <c r="U23" s="58">
        <v>12.511198796534799</v>
      </c>
    </row>
    <row r="24" spans="1:21" ht="12" thickBot="1">
      <c r="A24" s="75"/>
      <c r="B24" s="70" t="s">
        <v>22</v>
      </c>
      <c r="C24" s="71"/>
      <c r="D24" s="56">
        <v>252403.66930000001</v>
      </c>
      <c r="E24" s="59"/>
      <c r="F24" s="59"/>
      <c r="G24" s="56">
        <v>406629.09019999998</v>
      </c>
      <c r="H24" s="57">
        <v>-37.927788399040601</v>
      </c>
      <c r="I24" s="56">
        <v>35016.691599999998</v>
      </c>
      <c r="J24" s="57">
        <v>13.873289440329099</v>
      </c>
      <c r="K24" s="56">
        <v>41355.592799999999</v>
      </c>
      <c r="L24" s="57">
        <v>10.170347817383</v>
      </c>
      <c r="M24" s="57">
        <v>-0.15327796727895099</v>
      </c>
      <c r="N24" s="56">
        <v>2170788.2933999998</v>
      </c>
      <c r="O24" s="56">
        <v>97772586.061399996</v>
      </c>
      <c r="P24" s="56">
        <v>25238</v>
      </c>
      <c r="Q24" s="56">
        <v>34894</v>
      </c>
      <c r="R24" s="57">
        <v>-27.672379205594101</v>
      </c>
      <c r="S24" s="56">
        <v>10.0009378437277</v>
      </c>
      <c r="T24" s="56">
        <v>10.4993915486903</v>
      </c>
      <c r="U24" s="58">
        <v>-4.9840696217827398</v>
      </c>
    </row>
    <row r="25" spans="1:21" ht="12" thickBot="1">
      <c r="A25" s="75"/>
      <c r="B25" s="70" t="s">
        <v>23</v>
      </c>
      <c r="C25" s="71"/>
      <c r="D25" s="56">
        <v>342350.4486</v>
      </c>
      <c r="E25" s="59"/>
      <c r="F25" s="59"/>
      <c r="G25" s="56">
        <v>687845.40830000001</v>
      </c>
      <c r="H25" s="57">
        <v>-50.2285768765813</v>
      </c>
      <c r="I25" s="56">
        <v>23344.656200000001</v>
      </c>
      <c r="J25" s="57">
        <v>6.8189354783862797</v>
      </c>
      <c r="K25" s="56">
        <v>27827.805199999999</v>
      </c>
      <c r="L25" s="57">
        <v>4.0456481738790702</v>
      </c>
      <c r="M25" s="57">
        <v>-0.16110321916440601</v>
      </c>
      <c r="N25" s="56">
        <v>2800659.5948999999</v>
      </c>
      <c r="O25" s="56">
        <v>114643024.4457</v>
      </c>
      <c r="P25" s="56">
        <v>19846</v>
      </c>
      <c r="Q25" s="56">
        <v>27468</v>
      </c>
      <c r="R25" s="57">
        <v>-27.748652978010799</v>
      </c>
      <c r="S25" s="56">
        <v>17.250350125970002</v>
      </c>
      <c r="T25" s="56">
        <v>18.059359574777901</v>
      </c>
      <c r="U25" s="58">
        <v>-4.68981465825446</v>
      </c>
    </row>
    <row r="26" spans="1:21" ht="12" thickBot="1">
      <c r="A26" s="75"/>
      <c r="B26" s="70" t="s">
        <v>24</v>
      </c>
      <c r="C26" s="71"/>
      <c r="D26" s="56">
        <v>569962.01300000004</v>
      </c>
      <c r="E26" s="59"/>
      <c r="F26" s="59"/>
      <c r="G26" s="56">
        <v>735816.92440000002</v>
      </c>
      <c r="H26" s="57">
        <v>-22.540241451396501</v>
      </c>
      <c r="I26" s="56">
        <v>127077.0607</v>
      </c>
      <c r="J26" s="57">
        <v>22.295707047409799</v>
      </c>
      <c r="K26" s="56">
        <v>137452.1697</v>
      </c>
      <c r="L26" s="57">
        <v>18.680213126666199</v>
      </c>
      <c r="M26" s="57">
        <v>-7.5481594962410997E-2</v>
      </c>
      <c r="N26" s="56">
        <v>4811991.1993000004</v>
      </c>
      <c r="O26" s="56">
        <v>217215516.2344</v>
      </c>
      <c r="P26" s="56">
        <v>39766</v>
      </c>
      <c r="Q26" s="56">
        <v>55813</v>
      </c>
      <c r="R26" s="57">
        <v>-28.751366169172101</v>
      </c>
      <c r="S26" s="56">
        <v>14.3328977769954</v>
      </c>
      <c r="T26" s="56">
        <v>15.095142013509401</v>
      </c>
      <c r="U26" s="58">
        <v>-5.3181446513725303</v>
      </c>
    </row>
    <row r="27" spans="1:21" ht="12" thickBot="1">
      <c r="A27" s="75"/>
      <c r="B27" s="70" t="s">
        <v>25</v>
      </c>
      <c r="C27" s="71"/>
      <c r="D27" s="56">
        <v>199966.54579999999</v>
      </c>
      <c r="E27" s="59"/>
      <c r="F27" s="59"/>
      <c r="G27" s="56">
        <v>360841.01510000002</v>
      </c>
      <c r="H27" s="57">
        <v>-44.583199405815002</v>
      </c>
      <c r="I27" s="56">
        <v>49034.668299999998</v>
      </c>
      <c r="J27" s="57">
        <v>24.521435875100298</v>
      </c>
      <c r="K27" s="56">
        <v>71948.207699999999</v>
      </c>
      <c r="L27" s="57">
        <v>19.939032618024601</v>
      </c>
      <c r="M27" s="57">
        <v>-0.31847269212795098</v>
      </c>
      <c r="N27" s="56">
        <v>1726233.6239</v>
      </c>
      <c r="O27" s="56">
        <v>79513894.357299998</v>
      </c>
      <c r="P27" s="56">
        <v>25144</v>
      </c>
      <c r="Q27" s="56">
        <v>37821</v>
      </c>
      <c r="R27" s="57">
        <v>-33.518415694984299</v>
      </c>
      <c r="S27" s="56">
        <v>7.95285339643653</v>
      </c>
      <c r="T27" s="56">
        <v>7.7908596705533997</v>
      </c>
      <c r="U27" s="58">
        <v>2.0369258404249702</v>
      </c>
    </row>
    <row r="28" spans="1:21" ht="12" thickBot="1">
      <c r="A28" s="75"/>
      <c r="B28" s="70" t="s">
        <v>26</v>
      </c>
      <c r="C28" s="71"/>
      <c r="D28" s="56">
        <v>1173832.0730000001</v>
      </c>
      <c r="E28" s="59"/>
      <c r="F28" s="59"/>
      <c r="G28" s="56">
        <v>2370152.2396</v>
      </c>
      <c r="H28" s="57">
        <v>-50.474401880695098</v>
      </c>
      <c r="I28" s="56">
        <v>58299.347199999997</v>
      </c>
      <c r="J28" s="57">
        <v>4.9665832567517496</v>
      </c>
      <c r="K28" s="56">
        <v>-92732.650800000003</v>
      </c>
      <c r="L28" s="57">
        <v>-3.91251875093264</v>
      </c>
      <c r="M28" s="57">
        <v>-1.6286819873804399</v>
      </c>
      <c r="N28" s="56">
        <v>8536028.8079000004</v>
      </c>
      <c r="O28" s="56">
        <v>335527403.41189998</v>
      </c>
      <c r="P28" s="56">
        <v>45892</v>
      </c>
      <c r="Q28" s="56">
        <v>53271</v>
      </c>
      <c r="R28" s="57">
        <v>-13.851814307972401</v>
      </c>
      <c r="S28" s="56">
        <v>25.578141571515701</v>
      </c>
      <c r="T28" s="56">
        <v>26.489426479698199</v>
      </c>
      <c r="U28" s="58">
        <v>-3.56274870726824</v>
      </c>
    </row>
    <row r="29" spans="1:21" ht="12" thickBot="1">
      <c r="A29" s="75"/>
      <c r="B29" s="70" t="s">
        <v>27</v>
      </c>
      <c r="C29" s="71"/>
      <c r="D29" s="56">
        <v>805140.27670000005</v>
      </c>
      <c r="E29" s="59"/>
      <c r="F29" s="59"/>
      <c r="G29" s="56">
        <v>795042.41689999995</v>
      </c>
      <c r="H29" s="57">
        <v>1.2701032781839801</v>
      </c>
      <c r="I29" s="56">
        <v>100487.027</v>
      </c>
      <c r="J29" s="57">
        <v>12.4806856529228</v>
      </c>
      <c r="K29" s="56">
        <v>107776.4725</v>
      </c>
      <c r="L29" s="57">
        <v>13.5560657153662</v>
      </c>
      <c r="M29" s="57">
        <v>-6.7634849526179999E-2</v>
      </c>
      <c r="N29" s="56">
        <v>5950466.8108999999</v>
      </c>
      <c r="O29" s="56">
        <v>238469079.48840001</v>
      </c>
      <c r="P29" s="56">
        <v>113074</v>
      </c>
      <c r="Q29" s="56">
        <v>127917</v>
      </c>
      <c r="R29" s="57">
        <v>-11.6036179710281</v>
      </c>
      <c r="S29" s="56">
        <v>7.1204722279215398</v>
      </c>
      <c r="T29" s="56">
        <v>7.0927208783820799</v>
      </c>
      <c r="U29" s="58">
        <v>0.38974029602476501</v>
      </c>
    </row>
    <row r="30" spans="1:21" ht="12" thickBot="1">
      <c r="A30" s="75"/>
      <c r="B30" s="70" t="s">
        <v>28</v>
      </c>
      <c r="C30" s="71"/>
      <c r="D30" s="56">
        <v>818534.78700000001</v>
      </c>
      <c r="E30" s="59"/>
      <c r="F30" s="59"/>
      <c r="G30" s="56">
        <v>1379965.9864000001</v>
      </c>
      <c r="H30" s="57">
        <v>-40.684423017167198</v>
      </c>
      <c r="I30" s="56">
        <v>90766.157999999996</v>
      </c>
      <c r="J30" s="57">
        <v>11.0888577298792</v>
      </c>
      <c r="K30" s="56">
        <v>137810.6684</v>
      </c>
      <c r="L30" s="57">
        <v>9.9865264621133907</v>
      </c>
      <c r="M30" s="57">
        <v>-0.34137059885270798</v>
      </c>
      <c r="N30" s="56">
        <v>6981518.9483000003</v>
      </c>
      <c r="O30" s="56">
        <v>382924371.23229998</v>
      </c>
      <c r="P30" s="56">
        <v>66192</v>
      </c>
      <c r="Q30" s="56">
        <v>95714</v>
      </c>
      <c r="R30" s="57">
        <v>-30.843972668575098</v>
      </c>
      <c r="S30" s="56">
        <v>12.3660682106599</v>
      </c>
      <c r="T30" s="56">
        <v>12.992994550431501</v>
      </c>
      <c r="U30" s="58">
        <v>-5.0697305650567799</v>
      </c>
    </row>
    <row r="31" spans="1:21" ht="12" thickBot="1">
      <c r="A31" s="75"/>
      <c r="B31" s="70" t="s">
        <v>29</v>
      </c>
      <c r="C31" s="71"/>
      <c r="D31" s="56">
        <v>2109992.4334</v>
      </c>
      <c r="E31" s="59"/>
      <c r="F31" s="59"/>
      <c r="G31" s="56">
        <v>5382487.8912000004</v>
      </c>
      <c r="H31" s="57">
        <v>-60.798937665058297</v>
      </c>
      <c r="I31" s="56">
        <v>-94625.458400000003</v>
      </c>
      <c r="J31" s="57">
        <v>-4.4846349637151297</v>
      </c>
      <c r="K31" s="56">
        <v>-494932.00339999999</v>
      </c>
      <c r="L31" s="57">
        <v>-9.1952274376535108</v>
      </c>
      <c r="M31" s="57">
        <v>-0.80881119477027497</v>
      </c>
      <c r="N31" s="56">
        <v>17567409.702500001</v>
      </c>
      <c r="O31" s="56">
        <v>405935725.27590001</v>
      </c>
      <c r="P31" s="56">
        <v>38979</v>
      </c>
      <c r="Q31" s="56">
        <v>65690</v>
      </c>
      <c r="R31" s="57">
        <v>-40.662201248287403</v>
      </c>
      <c r="S31" s="56">
        <v>54.131517827548201</v>
      </c>
      <c r="T31" s="56">
        <v>54.860931971380701</v>
      </c>
      <c r="U31" s="58">
        <v>-1.3474851123819001</v>
      </c>
    </row>
    <row r="32" spans="1:21" ht="12" thickBot="1">
      <c r="A32" s="75"/>
      <c r="B32" s="70" t="s">
        <v>30</v>
      </c>
      <c r="C32" s="71"/>
      <c r="D32" s="56">
        <v>118412.10550000001</v>
      </c>
      <c r="E32" s="59"/>
      <c r="F32" s="59"/>
      <c r="G32" s="56">
        <v>122782.18640000001</v>
      </c>
      <c r="H32" s="57">
        <v>-3.5592141076256198</v>
      </c>
      <c r="I32" s="56">
        <v>25900.8197</v>
      </c>
      <c r="J32" s="57">
        <v>21.873455919589201</v>
      </c>
      <c r="K32" s="56">
        <v>30962.446199999998</v>
      </c>
      <c r="L32" s="57">
        <v>25.2173764841835</v>
      </c>
      <c r="M32" s="57">
        <v>-0.16347631150667899</v>
      </c>
      <c r="N32" s="56">
        <v>944667.027</v>
      </c>
      <c r="O32" s="56">
        <v>39325560.700199999</v>
      </c>
      <c r="P32" s="56">
        <v>21482</v>
      </c>
      <c r="Q32" s="56">
        <v>29761</v>
      </c>
      <c r="R32" s="57">
        <v>-27.8182856758845</v>
      </c>
      <c r="S32" s="56">
        <v>5.5121546178195704</v>
      </c>
      <c r="T32" s="56">
        <v>5.4156656698363603</v>
      </c>
      <c r="U32" s="58">
        <v>1.75047607828852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205438.753</v>
      </c>
      <c r="E35" s="59"/>
      <c r="F35" s="59"/>
      <c r="G35" s="56">
        <v>423969.3823</v>
      </c>
      <c r="H35" s="57">
        <v>-51.543964829367802</v>
      </c>
      <c r="I35" s="56">
        <v>29389.2827</v>
      </c>
      <c r="J35" s="57">
        <v>14.3056177429192</v>
      </c>
      <c r="K35" s="56">
        <v>-19822.1895</v>
      </c>
      <c r="L35" s="57">
        <v>-4.6753823100305496</v>
      </c>
      <c r="M35" s="57">
        <v>-2.48264563306692</v>
      </c>
      <c r="N35" s="56">
        <v>1759924.7071</v>
      </c>
      <c r="O35" s="56">
        <v>65829291.487000003</v>
      </c>
      <c r="P35" s="56">
        <v>12137</v>
      </c>
      <c r="Q35" s="56">
        <v>16583</v>
      </c>
      <c r="R35" s="57">
        <v>-26.810589157570998</v>
      </c>
      <c r="S35" s="56">
        <v>16.926650160665702</v>
      </c>
      <c r="T35" s="56">
        <v>17.3650093710426</v>
      </c>
      <c r="U35" s="58">
        <v>-2.5897576083634299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83722.990000000005</v>
      </c>
      <c r="E37" s="59"/>
      <c r="F37" s="59"/>
      <c r="G37" s="56">
        <v>103379.55</v>
      </c>
      <c r="H37" s="57">
        <v>-19.013973266472899</v>
      </c>
      <c r="I37" s="56">
        <v>3829.1</v>
      </c>
      <c r="J37" s="57">
        <v>4.5735347005643296</v>
      </c>
      <c r="K37" s="56">
        <v>3785.24</v>
      </c>
      <c r="L37" s="57">
        <v>3.6614978494296002</v>
      </c>
      <c r="M37" s="57">
        <v>1.1587112045734999E-2</v>
      </c>
      <c r="N37" s="56">
        <v>4940360.13</v>
      </c>
      <c r="O37" s="56">
        <v>69555474.75</v>
      </c>
      <c r="P37" s="56">
        <v>61</v>
      </c>
      <c r="Q37" s="56">
        <v>92</v>
      </c>
      <c r="R37" s="57">
        <v>-33.695652173913103</v>
      </c>
      <c r="S37" s="56">
        <v>1372.50803278689</v>
      </c>
      <c r="T37" s="56">
        <v>18146.090652173902</v>
      </c>
      <c r="U37" s="58">
        <v>-1222.1117996175301</v>
      </c>
    </row>
    <row r="38" spans="1:21" ht="12" thickBot="1">
      <c r="A38" s="75"/>
      <c r="B38" s="70" t="s">
        <v>35</v>
      </c>
      <c r="C38" s="71"/>
      <c r="D38" s="56">
        <v>197729.87</v>
      </c>
      <c r="E38" s="59"/>
      <c r="F38" s="59"/>
      <c r="G38" s="56">
        <v>1243755.98</v>
      </c>
      <c r="H38" s="57">
        <v>-84.102197442298902</v>
      </c>
      <c r="I38" s="56">
        <v>-37466.82</v>
      </c>
      <c r="J38" s="57">
        <v>-18.948487651359901</v>
      </c>
      <c r="K38" s="56">
        <v>-223313.77</v>
      </c>
      <c r="L38" s="57">
        <v>-17.954789652549099</v>
      </c>
      <c r="M38" s="57">
        <v>-0.83222342267563698</v>
      </c>
      <c r="N38" s="56">
        <v>2114868.5099999998</v>
      </c>
      <c r="O38" s="56">
        <v>125798740.48999999</v>
      </c>
      <c r="P38" s="56">
        <v>98</v>
      </c>
      <c r="Q38" s="56">
        <v>177</v>
      </c>
      <c r="R38" s="57">
        <v>-44.632768361581903</v>
      </c>
      <c r="S38" s="56">
        <v>2017.6517346938799</v>
      </c>
      <c r="T38" s="56">
        <v>2817.8010169491499</v>
      </c>
      <c r="U38" s="58">
        <v>-39.657452695951797</v>
      </c>
    </row>
    <row r="39" spans="1:21" ht="12" thickBot="1">
      <c r="A39" s="75"/>
      <c r="B39" s="70" t="s">
        <v>36</v>
      </c>
      <c r="C39" s="71"/>
      <c r="D39" s="56">
        <v>81570.7</v>
      </c>
      <c r="E39" s="59"/>
      <c r="F39" s="59"/>
      <c r="G39" s="56">
        <v>826665.02</v>
      </c>
      <c r="H39" s="57">
        <v>-90.132556957593295</v>
      </c>
      <c r="I39" s="56">
        <v>-2021.17</v>
      </c>
      <c r="J39" s="57">
        <v>-2.4778137247810799</v>
      </c>
      <c r="K39" s="56">
        <v>-68580.320000000007</v>
      </c>
      <c r="L39" s="57">
        <v>-8.2960229767554505</v>
      </c>
      <c r="M39" s="57">
        <v>-0.97052842564747399</v>
      </c>
      <c r="N39" s="56">
        <v>717240.89</v>
      </c>
      <c r="O39" s="56">
        <v>108878999.75</v>
      </c>
      <c r="P39" s="56">
        <v>53</v>
      </c>
      <c r="Q39" s="56">
        <v>97</v>
      </c>
      <c r="R39" s="57">
        <v>-45.360824742268001</v>
      </c>
      <c r="S39" s="56">
        <v>1539.06981132075</v>
      </c>
      <c r="T39" s="56">
        <v>2064.5476288659802</v>
      </c>
      <c r="U39" s="58">
        <v>-34.142558945671503</v>
      </c>
    </row>
    <row r="40" spans="1:21" ht="12" thickBot="1">
      <c r="A40" s="75"/>
      <c r="B40" s="70" t="s">
        <v>37</v>
      </c>
      <c r="C40" s="71"/>
      <c r="D40" s="56">
        <v>177635.72</v>
      </c>
      <c r="E40" s="59"/>
      <c r="F40" s="59"/>
      <c r="G40" s="56">
        <v>615599.17000000004</v>
      </c>
      <c r="H40" s="57">
        <v>-71.144256091183493</v>
      </c>
      <c r="I40" s="56">
        <v>-37356.730000000003</v>
      </c>
      <c r="J40" s="57">
        <v>-21.029965144397799</v>
      </c>
      <c r="K40" s="56">
        <v>-136958.79</v>
      </c>
      <c r="L40" s="57">
        <v>-22.248046565754802</v>
      </c>
      <c r="M40" s="57">
        <v>-0.72724109201023202</v>
      </c>
      <c r="N40" s="56">
        <v>1173733.78</v>
      </c>
      <c r="O40" s="56">
        <v>91248633.109999999</v>
      </c>
      <c r="P40" s="56">
        <v>100</v>
      </c>
      <c r="Q40" s="56">
        <v>142</v>
      </c>
      <c r="R40" s="57">
        <v>-29.577464788732399</v>
      </c>
      <c r="S40" s="56">
        <v>1776.3571999999999</v>
      </c>
      <c r="T40" s="56">
        <v>1996.8964084506999</v>
      </c>
      <c r="U40" s="58">
        <v>-12.4152511921985</v>
      </c>
    </row>
    <row r="41" spans="1:21" ht="12" thickBot="1">
      <c r="A41" s="75"/>
      <c r="B41" s="70" t="s">
        <v>66</v>
      </c>
      <c r="C41" s="71"/>
      <c r="D41" s="56">
        <v>5.04</v>
      </c>
      <c r="E41" s="59"/>
      <c r="F41" s="59"/>
      <c r="G41" s="56">
        <v>18.63</v>
      </c>
      <c r="H41" s="57">
        <v>-72.946859903381693</v>
      </c>
      <c r="I41" s="56">
        <v>-764.64</v>
      </c>
      <c r="J41" s="57">
        <v>-15171.4285714286</v>
      </c>
      <c r="K41" s="56">
        <v>-1592.48</v>
      </c>
      <c r="L41" s="57">
        <v>-8547.9334406870603</v>
      </c>
      <c r="M41" s="57">
        <v>-0.51984326333768704</v>
      </c>
      <c r="N41" s="56">
        <v>5.12</v>
      </c>
      <c r="O41" s="56">
        <v>1378.02</v>
      </c>
      <c r="P41" s="56">
        <v>7</v>
      </c>
      <c r="Q41" s="59"/>
      <c r="R41" s="59"/>
      <c r="S41" s="56">
        <v>0.72</v>
      </c>
      <c r="T41" s="59"/>
      <c r="U41" s="60"/>
    </row>
    <row r="42" spans="1:21" ht="12" thickBot="1">
      <c r="A42" s="75"/>
      <c r="B42" s="70" t="s">
        <v>32</v>
      </c>
      <c r="C42" s="71"/>
      <c r="D42" s="56">
        <v>14387.179099999999</v>
      </c>
      <c r="E42" s="59"/>
      <c r="F42" s="59"/>
      <c r="G42" s="56">
        <v>157388.88829999999</v>
      </c>
      <c r="H42" s="57">
        <v>-90.858834282775703</v>
      </c>
      <c r="I42" s="56">
        <v>1321.444</v>
      </c>
      <c r="J42" s="57">
        <v>9.1848721060266794</v>
      </c>
      <c r="K42" s="56">
        <v>9208.4467000000004</v>
      </c>
      <c r="L42" s="57">
        <v>5.8507603678143498</v>
      </c>
      <c r="M42" s="57">
        <v>-0.85649653594672004</v>
      </c>
      <c r="N42" s="56">
        <v>115999.9984</v>
      </c>
      <c r="O42" s="56">
        <v>20619960.064100001</v>
      </c>
      <c r="P42" s="56">
        <v>44</v>
      </c>
      <c r="Q42" s="56">
        <v>78</v>
      </c>
      <c r="R42" s="57">
        <v>-43.589743589743598</v>
      </c>
      <c r="S42" s="56">
        <v>326.98134318181798</v>
      </c>
      <c r="T42" s="56">
        <v>406.53078846153801</v>
      </c>
      <c r="U42" s="58">
        <v>-24.3284355326312</v>
      </c>
    </row>
    <row r="43" spans="1:21" ht="12" thickBot="1">
      <c r="A43" s="75"/>
      <c r="B43" s="70" t="s">
        <v>33</v>
      </c>
      <c r="C43" s="71"/>
      <c r="D43" s="56">
        <v>270055.92910000001</v>
      </c>
      <c r="E43" s="59"/>
      <c r="F43" s="59"/>
      <c r="G43" s="56">
        <v>520559.071</v>
      </c>
      <c r="H43" s="57">
        <v>-48.1219434748838</v>
      </c>
      <c r="I43" s="56">
        <v>16426.243999999999</v>
      </c>
      <c r="J43" s="57">
        <v>6.0825341086725304</v>
      </c>
      <c r="K43" s="56">
        <v>41270.333400000003</v>
      </c>
      <c r="L43" s="57">
        <v>7.9280788097149504</v>
      </c>
      <c r="M43" s="57">
        <v>-0.60198421852341999</v>
      </c>
      <c r="N43" s="56">
        <v>2512132.8868</v>
      </c>
      <c r="O43" s="56">
        <v>143696691.2405</v>
      </c>
      <c r="P43" s="56">
        <v>1507</v>
      </c>
      <c r="Q43" s="56">
        <v>2568</v>
      </c>
      <c r="R43" s="57">
        <v>-41.316199376946997</v>
      </c>
      <c r="S43" s="56">
        <v>179.201014664897</v>
      </c>
      <c r="T43" s="56">
        <v>218.88385194704</v>
      </c>
      <c r="U43" s="58">
        <v>-22.144315062249799</v>
      </c>
    </row>
    <row r="44" spans="1:21" ht="12" thickBot="1">
      <c r="A44" s="75"/>
      <c r="B44" s="70" t="s">
        <v>38</v>
      </c>
      <c r="C44" s="71"/>
      <c r="D44" s="56">
        <v>181417.67</v>
      </c>
      <c r="E44" s="59"/>
      <c r="F44" s="59"/>
      <c r="G44" s="56">
        <v>719367.38</v>
      </c>
      <c r="H44" s="57">
        <v>-74.7809429446189</v>
      </c>
      <c r="I44" s="56">
        <v>-45651.28</v>
      </c>
      <c r="J44" s="57">
        <v>-25.163634832263</v>
      </c>
      <c r="K44" s="56">
        <v>-115332.48</v>
      </c>
      <c r="L44" s="57">
        <v>-16.032486766358499</v>
      </c>
      <c r="M44" s="57">
        <v>-0.60417672454455196</v>
      </c>
      <c r="N44" s="56">
        <v>1575283.66</v>
      </c>
      <c r="O44" s="56">
        <v>64126717.229999997</v>
      </c>
      <c r="P44" s="56">
        <v>139</v>
      </c>
      <c r="Q44" s="56">
        <v>262</v>
      </c>
      <c r="R44" s="57">
        <v>-46.946564885496201</v>
      </c>
      <c r="S44" s="56">
        <v>1305.1630935251801</v>
      </c>
      <c r="T44" s="56">
        <v>1497.0156488549601</v>
      </c>
      <c r="U44" s="58">
        <v>-14.699508152011701</v>
      </c>
    </row>
    <row r="45" spans="1:21" ht="12" thickBot="1">
      <c r="A45" s="75"/>
      <c r="B45" s="70" t="s">
        <v>39</v>
      </c>
      <c r="C45" s="71"/>
      <c r="D45" s="56">
        <v>58385.2</v>
      </c>
      <c r="E45" s="59"/>
      <c r="F45" s="59"/>
      <c r="G45" s="56">
        <v>158248.76</v>
      </c>
      <c r="H45" s="57">
        <v>-63.105429704472897</v>
      </c>
      <c r="I45" s="56">
        <v>7612.08</v>
      </c>
      <c r="J45" s="57">
        <v>13.0376876331673</v>
      </c>
      <c r="K45" s="56">
        <v>20756.09</v>
      </c>
      <c r="L45" s="57">
        <v>13.116115412215599</v>
      </c>
      <c r="M45" s="57">
        <v>-0.63326040694562402</v>
      </c>
      <c r="N45" s="56">
        <v>511099.67</v>
      </c>
      <c r="O45" s="56">
        <v>28090370.960000001</v>
      </c>
      <c r="P45" s="56">
        <v>57</v>
      </c>
      <c r="Q45" s="56">
        <v>115</v>
      </c>
      <c r="R45" s="57">
        <v>-50.434782608695699</v>
      </c>
      <c r="S45" s="56">
        <v>1024.3017543859601</v>
      </c>
      <c r="T45" s="56">
        <v>1156.2631304347799</v>
      </c>
      <c r="U45" s="58">
        <v>-12.8830567246196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6814.2736000000004</v>
      </c>
      <c r="E47" s="62"/>
      <c r="F47" s="62"/>
      <c r="G47" s="61">
        <v>17214.091199999999</v>
      </c>
      <c r="H47" s="63">
        <v>-60.414560833743003</v>
      </c>
      <c r="I47" s="61">
        <v>545.57429999999999</v>
      </c>
      <c r="J47" s="63">
        <v>8.0063456800443102</v>
      </c>
      <c r="K47" s="61">
        <v>867.45899999999995</v>
      </c>
      <c r="L47" s="63">
        <v>5.0392378541598504</v>
      </c>
      <c r="M47" s="63">
        <v>-0.37106618295504501</v>
      </c>
      <c r="N47" s="61">
        <v>51938.866199999997</v>
      </c>
      <c r="O47" s="61">
        <v>7515108.3529000003</v>
      </c>
      <c r="P47" s="61">
        <v>15</v>
      </c>
      <c r="Q47" s="61">
        <v>8</v>
      </c>
      <c r="R47" s="63">
        <v>87.5</v>
      </c>
      <c r="S47" s="61">
        <v>454.28490666666698</v>
      </c>
      <c r="T47" s="61">
        <v>511.03017499999999</v>
      </c>
      <c r="U47" s="64">
        <v>-12.4911190093688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112034</v>
      </c>
      <c r="D2" s="37">
        <v>1500393.43754872</v>
      </c>
      <c r="E2" s="37">
        <v>1705095.84287692</v>
      </c>
      <c r="F2" s="37">
        <v>-264257.054900855</v>
      </c>
      <c r="G2" s="37">
        <v>1705095.84287692</v>
      </c>
      <c r="H2" s="37">
        <v>-0.18340501179320301</v>
      </c>
    </row>
    <row r="3" spans="1:8">
      <c r="A3" s="37">
        <v>2</v>
      </c>
      <c r="B3" s="37">
        <v>13</v>
      </c>
      <c r="C3" s="37">
        <v>8179</v>
      </c>
      <c r="D3" s="37">
        <v>60575.855105128197</v>
      </c>
      <c r="E3" s="37">
        <v>51110.7319324786</v>
      </c>
      <c r="F3" s="37">
        <v>8286.9520615384608</v>
      </c>
      <c r="G3" s="37">
        <v>51110.7319324786</v>
      </c>
      <c r="H3" s="37">
        <v>0.139516417212044</v>
      </c>
    </row>
    <row r="4" spans="1:8">
      <c r="A4" s="37">
        <v>3</v>
      </c>
      <c r="B4" s="37">
        <v>14</v>
      </c>
      <c r="C4" s="37">
        <v>98400</v>
      </c>
      <c r="D4" s="37">
        <v>136699.803870017</v>
      </c>
      <c r="E4" s="37">
        <v>142248.54235255401</v>
      </c>
      <c r="F4" s="37">
        <v>-9894.9008756992698</v>
      </c>
      <c r="G4" s="37">
        <v>142248.54235255401</v>
      </c>
      <c r="H4" s="37">
        <v>-7.4761077710352397E-2</v>
      </c>
    </row>
    <row r="5" spans="1:8">
      <c r="A5" s="37">
        <v>4</v>
      </c>
      <c r="B5" s="37">
        <v>15</v>
      </c>
      <c r="C5" s="37">
        <v>4833</v>
      </c>
      <c r="D5" s="37">
        <v>90211.456995522298</v>
      </c>
      <c r="E5" s="37">
        <v>102408.3854914</v>
      </c>
      <c r="F5" s="37">
        <v>-15177.679119885001</v>
      </c>
      <c r="G5" s="37">
        <v>102408.3854914</v>
      </c>
      <c r="H5" s="37">
        <v>-0.173994683193822</v>
      </c>
    </row>
    <row r="6" spans="1:8">
      <c r="A6" s="37">
        <v>5</v>
      </c>
      <c r="B6" s="37">
        <v>16</v>
      </c>
      <c r="C6" s="37">
        <v>10411</v>
      </c>
      <c r="D6" s="37">
        <v>1125444.1307803399</v>
      </c>
      <c r="E6" s="37">
        <v>1153151.6564324801</v>
      </c>
      <c r="F6" s="37">
        <v>-117532.166677778</v>
      </c>
      <c r="G6" s="37">
        <v>1153151.6564324801</v>
      </c>
      <c r="H6" s="37">
        <v>-0.113489720732869</v>
      </c>
    </row>
    <row r="7" spans="1:8">
      <c r="A7" s="37">
        <v>6</v>
      </c>
      <c r="B7" s="37">
        <v>17</v>
      </c>
      <c r="C7" s="37">
        <v>45108</v>
      </c>
      <c r="D7" s="37">
        <v>816776.42651111097</v>
      </c>
      <c r="E7" s="37">
        <v>862156.53152136703</v>
      </c>
      <c r="F7" s="37">
        <v>-81338.010993162403</v>
      </c>
      <c r="G7" s="37">
        <v>862156.53152136703</v>
      </c>
      <c r="H7" s="37">
        <v>-0.104170186611531</v>
      </c>
    </row>
    <row r="8" spans="1:8">
      <c r="A8" s="37">
        <v>7</v>
      </c>
      <c r="B8" s="37">
        <v>18</v>
      </c>
      <c r="C8" s="37">
        <v>110179</v>
      </c>
      <c r="D8" s="37">
        <v>188469.671953846</v>
      </c>
      <c r="E8" s="37">
        <v>152544.43132478601</v>
      </c>
      <c r="F8" s="37">
        <v>31592.249176068399</v>
      </c>
      <c r="G8" s="37">
        <v>152544.43132478601</v>
      </c>
      <c r="H8" s="37">
        <v>0.171569559580074</v>
      </c>
    </row>
    <row r="9" spans="1:8">
      <c r="A9" s="37">
        <v>8</v>
      </c>
      <c r="B9" s="37">
        <v>19</v>
      </c>
      <c r="C9" s="37">
        <v>36260</v>
      </c>
      <c r="D9" s="37">
        <v>202058.18695555601</v>
      </c>
      <c r="E9" s="37">
        <v>204622.91699145301</v>
      </c>
      <c r="F9" s="37">
        <v>-8662.8155059829096</v>
      </c>
      <c r="G9" s="37">
        <v>204622.91699145301</v>
      </c>
      <c r="H9" s="37">
        <v>-4.4207037250515203E-2</v>
      </c>
    </row>
    <row r="10" spans="1:8">
      <c r="A10" s="37">
        <v>9</v>
      </c>
      <c r="B10" s="37">
        <v>21</v>
      </c>
      <c r="C10" s="37">
        <v>258407</v>
      </c>
      <c r="D10" s="37">
        <v>987822.447603154</v>
      </c>
      <c r="E10" s="37">
        <v>1068978.6978333299</v>
      </c>
      <c r="F10" s="37">
        <v>-148820.964926496</v>
      </c>
      <c r="G10" s="37">
        <v>1068978.6978333299</v>
      </c>
      <c r="H10" s="37">
        <v>-0.16173418926379099</v>
      </c>
    </row>
    <row r="11" spans="1:8">
      <c r="A11" s="37">
        <v>10</v>
      </c>
      <c r="B11" s="37">
        <v>22</v>
      </c>
      <c r="C11" s="37">
        <v>26784</v>
      </c>
      <c r="D11" s="37">
        <v>458669.88416666701</v>
      </c>
      <c r="E11" s="37">
        <v>432632.91811794898</v>
      </c>
      <c r="F11" s="37">
        <v>16421.846390598301</v>
      </c>
      <c r="G11" s="37">
        <v>432632.91811794898</v>
      </c>
      <c r="H11" s="37">
        <v>3.6569807712809002E-2</v>
      </c>
    </row>
    <row r="12" spans="1:8">
      <c r="A12" s="37">
        <v>11</v>
      </c>
      <c r="B12" s="37">
        <v>23</v>
      </c>
      <c r="C12" s="37">
        <v>129669.83199999999</v>
      </c>
      <c r="D12" s="37">
        <v>1227089.1917598301</v>
      </c>
      <c r="E12" s="37">
        <v>1112172.28700256</v>
      </c>
      <c r="F12" s="37">
        <v>100029.92937265</v>
      </c>
      <c r="G12" s="37">
        <v>1112172.28700256</v>
      </c>
      <c r="H12" s="37">
        <v>8.2519177098821006E-2</v>
      </c>
    </row>
    <row r="13" spans="1:8">
      <c r="A13" s="37">
        <v>12</v>
      </c>
      <c r="B13" s="37">
        <v>24</v>
      </c>
      <c r="C13" s="37">
        <v>22159</v>
      </c>
      <c r="D13" s="37">
        <v>735807.57216666697</v>
      </c>
      <c r="E13" s="37">
        <v>698107.96098290605</v>
      </c>
      <c r="F13" s="37">
        <v>2730.8452863247899</v>
      </c>
      <c r="G13" s="37">
        <v>698107.96098290605</v>
      </c>
      <c r="H13" s="37">
        <v>3.89653835075411E-3</v>
      </c>
    </row>
    <row r="14" spans="1:8">
      <c r="A14" s="37">
        <v>13</v>
      </c>
      <c r="B14" s="37">
        <v>25</v>
      </c>
      <c r="C14" s="37">
        <v>101622</v>
      </c>
      <c r="D14" s="37">
        <v>1650698.3957299399</v>
      </c>
      <c r="E14" s="37">
        <v>1578492.3803999999</v>
      </c>
      <c r="F14" s="37">
        <v>30803.393199999999</v>
      </c>
      <c r="G14" s="37">
        <v>1578492.3803999999</v>
      </c>
      <c r="H14" s="37">
        <v>1.91409147437781E-2</v>
      </c>
    </row>
    <row r="15" spans="1:8">
      <c r="A15" s="37">
        <v>14</v>
      </c>
      <c r="B15" s="37">
        <v>26</v>
      </c>
      <c r="C15" s="37">
        <v>59923</v>
      </c>
      <c r="D15" s="37">
        <v>336780.46476716601</v>
      </c>
      <c r="E15" s="37">
        <v>301299.923594872</v>
      </c>
      <c r="F15" s="37">
        <v>30748.5214982906</v>
      </c>
      <c r="G15" s="37">
        <v>301299.923594872</v>
      </c>
      <c r="H15" s="37">
        <v>9.2602516146893896E-2</v>
      </c>
    </row>
    <row r="16" spans="1:8">
      <c r="A16" s="37">
        <v>15</v>
      </c>
      <c r="B16" s="37">
        <v>27</v>
      </c>
      <c r="C16" s="37">
        <v>115523.889</v>
      </c>
      <c r="D16" s="37">
        <v>1001318.0165413501</v>
      </c>
      <c r="E16" s="37">
        <v>934038.89277009305</v>
      </c>
      <c r="F16" s="37">
        <v>55010.296075168299</v>
      </c>
      <c r="G16" s="37">
        <v>934038.89277009305</v>
      </c>
      <c r="H16" s="37">
        <v>5.5619373329039497E-2</v>
      </c>
    </row>
    <row r="17" spans="1:9">
      <c r="A17" s="37">
        <v>16</v>
      </c>
      <c r="B17" s="37">
        <v>29</v>
      </c>
      <c r="C17" s="37">
        <v>310700</v>
      </c>
      <c r="D17" s="37">
        <v>3305064.1439256398</v>
      </c>
      <c r="E17" s="37">
        <v>3251050.6608102601</v>
      </c>
      <c r="F17" s="37">
        <v>-127701.11124359</v>
      </c>
      <c r="G17" s="37">
        <v>3251050.6608102601</v>
      </c>
      <c r="H17" s="37">
        <v>-4.08859492724108E-2</v>
      </c>
    </row>
    <row r="18" spans="1:9">
      <c r="A18" s="37">
        <v>17</v>
      </c>
      <c r="B18" s="37">
        <v>31</v>
      </c>
      <c r="C18" s="37">
        <v>24479.952000000001</v>
      </c>
      <c r="D18" s="37">
        <v>252403.72991938601</v>
      </c>
      <c r="E18" s="37">
        <v>217386.988801489</v>
      </c>
      <c r="F18" s="37">
        <v>33650.095449733002</v>
      </c>
      <c r="G18" s="37">
        <v>217386.988801489</v>
      </c>
      <c r="H18" s="37">
        <v>0.13404432078273401</v>
      </c>
    </row>
    <row r="19" spans="1:9">
      <c r="A19" s="37">
        <v>18</v>
      </c>
      <c r="B19" s="37">
        <v>32</v>
      </c>
      <c r="C19" s="37">
        <v>19874.883999999998</v>
      </c>
      <c r="D19" s="37">
        <v>342350.51016309601</v>
      </c>
      <c r="E19" s="37">
        <v>319005.79355732602</v>
      </c>
      <c r="F19" s="37">
        <v>18746.432960962698</v>
      </c>
      <c r="G19" s="37">
        <v>319005.79355732602</v>
      </c>
      <c r="H19" s="37">
        <v>5.5503506680651203E-2</v>
      </c>
    </row>
    <row r="20" spans="1:9">
      <c r="A20" s="37">
        <v>19</v>
      </c>
      <c r="B20" s="37">
        <v>33</v>
      </c>
      <c r="C20" s="37">
        <v>36280.716</v>
      </c>
      <c r="D20" s="37">
        <v>569962.00326976005</v>
      </c>
      <c r="E20" s="37">
        <v>442885.020554516</v>
      </c>
      <c r="F20" s="37">
        <v>116648.40307081499</v>
      </c>
      <c r="G20" s="37">
        <v>442885.020554516</v>
      </c>
      <c r="H20" s="37">
        <v>0.20847441483482099</v>
      </c>
    </row>
    <row r="21" spans="1:9">
      <c r="A21" s="37">
        <v>20</v>
      </c>
      <c r="B21" s="37">
        <v>34</v>
      </c>
      <c r="C21" s="37">
        <v>31413.695</v>
      </c>
      <c r="D21" s="37">
        <v>199966.414806505</v>
      </c>
      <c r="E21" s="37">
        <v>150931.89625171901</v>
      </c>
      <c r="F21" s="37">
        <v>48093.366104139401</v>
      </c>
      <c r="G21" s="37">
        <v>150931.89625171901</v>
      </c>
      <c r="H21" s="37">
        <v>0.24164453062319399</v>
      </c>
    </row>
    <row r="22" spans="1:9">
      <c r="A22" s="37">
        <v>21</v>
      </c>
      <c r="B22" s="37">
        <v>35</v>
      </c>
      <c r="C22" s="37">
        <v>41443.760000000002</v>
      </c>
      <c r="D22" s="37">
        <v>1173832.0862628301</v>
      </c>
      <c r="E22" s="37">
        <v>1115532.71820796</v>
      </c>
      <c r="F22" s="37">
        <v>40969.217749557502</v>
      </c>
      <c r="G22" s="37">
        <v>1115532.71820796</v>
      </c>
      <c r="H22" s="37">
        <v>3.54251181738292E-2</v>
      </c>
    </row>
    <row r="23" spans="1:9">
      <c r="A23" s="37">
        <v>22</v>
      </c>
      <c r="B23" s="37">
        <v>36</v>
      </c>
      <c r="C23" s="37">
        <v>159034.209</v>
      </c>
      <c r="D23" s="37">
        <v>805140.27573097299</v>
      </c>
      <c r="E23" s="37">
        <v>704653.23379761796</v>
      </c>
      <c r="F23" s="37">
        <v>96012.437766098999</v>
      </c>
      <c r="G23" s="37">
        <v>704653.23379761796</v>
      </c>
      <c r="H23" s="37">
        <v>0.11991576656282101</v>
      </c>
    </row>
    <row r="24" spans="1:9">
      <c r="A24" s="37">
        <v>23</v>
      </c>
      <c r="B24" s="37">
        <v>37</v>
      </c>
      <c r="C24" s="37">
        <v>119444.776</v>
      </c>
      <c r="D24" s="37">
        <v>818534.799293858</v>
      </c>
      <c r="E24" s="37">
        <v>727768.62595284195</v>
      </c>
      <c r="F24" s="37">
        <v>84303.402430343995</v>
      </c>
      <c r="G24" s="37">
        <v>727768.62595284195</v>
      </c>
      <c r="H24" s="37">
        <v>0.103812715478194</v>
      </c>
    </row>
    <row r="25" spans="1:9">
      <c r="A25" s="37">
        <v>24</v>
      </c>
      <c r="B25" s="37">
        <v>38</v>
      </c>
      <c r="C25" s="37">
        <v>532820.89800000004</v>
      </c>
      <c r="D25" s="37">
        <v>2109992.66864336</v>
      </c>
      <c r="E25" s="37">
        <v>2204617.8246566402</v>
      </c>
      <c r="F25" s="37">
        <v>-107204.000819469</v>
      </c>
      <c r="G25" s="37">
        <v>2204617.8246566402</v>
      </c>
      <c r="H25" s="37">
        <v>-5.1112469843143299E-2</v>
      </c>
    </row>
    <row r="26" spans="1:9">
      <c r="A26" s="37">
        <v>25</v>
      </c>
      <c r="B26" s="37">
        <v>39</v>
      </c>
      <c r="C26" s="37">
        <v>67851.554999999993</v>
      </c>
      <c r="D26" s="37">
        <v>118411.976894509</v>
      </c>
      <c r="E26" s="37">
        <v>92511.302518380704</v>
      </c>
      <c r="F26" s="37">
        <v>25416.915339746502</v>
      </c>
      <c r="G26" s="37">
        <v>92511.302518380704</v>
      </c>
      <c r="H26" s="37">
        <v>0.215528698740484</v>
      </c>
    </row>
    <row r="27" spans="1:9">
      <c r="A27" s="37">
        <v>26</v>
      </c>
      <c r="B27" s="37">
        <v>42</v>
      </c>
      <c r="C27" s="37">
        <v>9357.0759999999991</v>
      </c>
      <c r="D27" s="37">
        <v>205438.75291568</v>
      </c>
      <c r="E27" s="37">
        <v>176049.45699999999</v>
      </c>
      <c r="F27" s="37">
        <v>27803.0429</v>
      </c>
      <c r="G27" s="37">
        <v>176049.45699999999</v>
      </c>
      <c r="H27" s="37">
        <v>0.13638803994868301</v>
      </c>
    </row>
    <row r="28" spans="1:9">
      <c r="A28" s="37">
        <v>27</v>
      </c>
      <c r="B28" s="37">
        <v>75</v>
      </c>
      <c r="C28" s="37">
        <v>55</v>
      </c>
      <c r="D28" s="37">
        <v>14387.179487179499</v>
      </c>
      <c r="E28" s="37">
        <v>13065.735042734999</v>
      </c>
      <c r="F28" s="37">
        <v>1321.44444444444</v>
      </c>
      <c r="G28" s="37">
        <v>13065.735042734999</v>
      </c>
      <c r="H28" s="37">
        <v>9.1848749480187702E-2</v>
      </c>
    </row>
    <row r="29" spans="1:9">
      <c r="A29" s="37">
        <v>28</v>
      </c>
      <c r="B29" s="37">
        <v>76</v>
      </c>
      <c r="C29" s="37">
        <v>1597</v>
      </c>
      <c r="D29" s="37">
        <v>270055.92432906001</v>
      </c>
      <c r="E29" s="37">
        <v>253629.68708290599</v>
      </c>
      <c r="F29" s="37">
        <v>16297.3227162393</v>
      </c>
      <c r="G29" s="37">
        <v>253629.68708290599</v>
      </c>
      <c r="H29" s="37">
        <v>6.03767764047261E-2</v>
      </c>
    </row>
    <row r="30" spans="1:9">
      <c r="A30" s="37">
        <v>29</v>
      </c>
      <c r="B30" s="37">
        <v>99</v>
      </c>
      <c r="C30" s="37">
        <v>15</v>
      </c>
      <c r="D30" s="37">
        <v>6814.2735042735003</v>
      </c>
      <c r="E30" s="37">
        <v>6268.6991452991497</v>
      </c>
      <c r="F30" s="37">
        <v>545.57435897435903</v>
      </c>
      <c r="G30" s="37">
        <v>6268.6991452991497</v>
      </c>
      <c r="H30" s="37">
        <v>8.0063466579703202E-2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60</v>
      </c>
      <c r="D34" s="34">
        <v>83722.990000000005</v>
      </c>
      <c r="E34" s="34">
        <v>79893.89</v>
      </c>
      <c r="F34" s="30"/>
      <c r="G34" s="30"/>
      <c r="H34" s="30"/>
    </row>
    <row r="35" spans="1:8">
      <c r="A35" s="30"/>
      <c r="B35" s="33">
        <v>71</v>
      </c>
      <c r="C35" s="34">
        <v>92</v>
      </c>
      <c r="D35" s="34">
        <v>197729.87</v>
      </c>
      <c r="E35" s="34">
        <v>235196.69</v>
      </c>
      <c r="F35" s="30"/>
      <c r="G35" s="30"/>
      <c r="H35" s="30"/>
    </row>
    <row r="36" spans="1:8">
      <c r="A36" s="30"/>
      <c r="B36" s="33">
        <v>72</v>
      </c>
      <c r="C36" s="34">
        <v>35</v>
      </c>
      <c r="D36" s="34">
        <v>81570.7</v>
      </c>
      <c r="E36" s="34">
        <v>83591.87</v>
      </c>
      <c r="F36" s="30"/>
      <c r="G36" s="30"/>
      <c r="H36" s="30"/>
    </row>
    <row r="37" spans="1:8">
      <c r="A37" s="30"/>
      <c r="B37" s="33">
        <v>73</v>
      </c>
      <c r="C37" s="34">
        <v>86</v>
      </c>
      <c r="D37" s="34">
        <v>177635.72</v>
      </c>
      <c r="E37" s="34">
        <v>214992.45</v>
      </c>
      <c r="F37" s="30"/>
      <c r="G37" s="30"/>
      <c r="H37" s="30"/>
    </row>
    <row r="38" spans="1:8">
      <c r="A38" s="30"/>
      <c r="B38" s="33">
        <v>74</v>
      </c>
      <c r="C38" s="34">
        <v>123</v>
      </c>
      <c r="D38" s="34">
        <v>5.04</v>
      </c>
      <c r="E38" s="34">
        <v>769.68</v>
      </c>
      <c r="F38" s="30"/>
      <c r="G38" s="30"/>
      <c r="H38" s="30"/>
    </row>
    <row r="39" spans="1:8">
      <c r="A39" s="30"/>
      <c r="B39" s="33">
        <v>77</v>
      </c>
      <c r="C39" s="34">
        <v>126</v>
      </c>
      <c r="D39" s="34">
        <v>181417.67</v>
      </c>
      <c r="E39" s="34">
        <v>227068.95</v>
      </c>
      <c r="F39" s="34"/>
      <c r="G39" s="30"/>
      <c r="H39" s="30"/>
    </row>
    <row r="40" spans="1:8">
      <c r="A40" s="30"/>
      <c r="B40" s="33">
        <v>78</v>
      </c>
      <c r="C40" s="34">
        <v>52</v>
      </c>
      <c r="D40" s="34">
        <v>58385.2</v>
      </c>
      <c r="E40" s="34">
        <v>50773.120000000003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2016-11-08T05:30:33Z</dcterms:modified>
</cp:coreProperties>
</file>