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<sst xmlns="http://schemas.openxmlformats.org/spreadsheetml/2006/main" count="121" uniqueCount="80">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</sst>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17208723.418599997</v>
      </c>
      <c r="F3" s="25">
        <f>RA!I7</f>
        <v>1261677.9734</v>
      </c>
      <c r="G3" s="16">
        <f>SUM(G4:G42)</f>
        <v>15947045.445199998</v>
      </c>
      <c r="H3" s="27">
        <f>RA!J7</f>
        <v>7.3316186373029897</v>
      </c>
      <c r="I3" s="20">
        <f>SUM(I4:I42)</f>
        <v>17208728.802868135</v>
      </c>
      <c r="J3" s="21">
        <f>SUM(J4:J42)</f>
        <v>15947045.299315425</v>
      </c>
      <c r="K3" s="22">
        <f>E3-I3</f>
        <v>-5.3842681385576725</v>
      </c>
      <c r="L3" s="22">
        <f>G3-J3</f>
        <v>0.14588457345962524</v>
      </c>
    </row>
    <row r="4" spans="1:13">
      <c r="A4" s="71">
        <f>RA!A8</f>
        <v>42682</v>
      </c>
      <c r="B4" s="12">
        <v>12</v>
      </c>
      <c r="C4" s="66" t="s">
        <v>6</v>
      </c>
      <c r="D4" s="66"/>
      <c r="E4" s="15">
        <f>VLOOKUP(C4,RA!B8:D35,3,0)</f>
        <v>480318.011</v>
      </c>
      <c r="F4" s="25">
        <f>VLOOKUP(C4,RA!B8:I38,8,0)</f>
        <v>135228.20180000001</v>
      </c>
      <c r="G4" s="16">
        <f t="shared" ref="G4:G42" si="0">E4-F4</f>
        <v>345089.80920000002</v>
      </c>
      <c r="H4" s="27">
        <f>RA!J8</f>
        <v>28.153889444716199</v>
      </c>
      <c r="I4" s="20">
        <f>VLOOKUP(B4,RMS!B:D,3,FALSE)</f>
        <v>480318.39642649598</v>
      </c>
      <c r="J4" s="21">
        <f>VLOOKUP(B4,RMS!B:E,4,FALSE)</f>
        <v>345089.82030085498</v>
      </c>
      <c r="K4" s="22">
        <f t="shared" ref="K4:K42" si="1">E4-I4</f>
        <v>-0.38542649598093703</v>
      </c>
      <c r="L4" s="22">
        <f t="shared" ref="L4:L42" si="2">G4-J4</f>
        <v>-1.1100854957476258E-2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51254.056400000001</v>
      </c>
      <c r="F5" s="25">
        <f>VLOOKUP(C5,RA!B9:I39,8,0)</f>
        <v>12235.595300000001</v>
      </c>
      <c r="G5" s="16">
        <f t="shared" si="0"/>
        <v>39018.4611</v>
      </c>
      <c r="H5" s="27">
        <f>RA!J9</f>
        <v>23.872442806302502</v>
      </c>
      <c r="I5" s="20">
        <f>VLOOKUP(B5,RMS!B:D,3,FALSE)</f>
        <v>51254.074094871801</v>
      </c>
      <c r="J5" s="21">
        <f>VLOOKUP(B5,RMS!B:E,4,FALSE)</f>
        <v>39018.466800000002</v>
      </c>
      <c r="K5" s="22">
        <f t="shared" si="1"/>
        <v>-1.7694871799903922E-2</v>
      </c>
      <c r="L5" s="22">
        <f t="shared" si="2"/>
        <v>-5.7000000015250407E-3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71634.051099999997</v>
      </c>
      <c r="F6" s="25">
        <f>VLOOKUP(C6,RA!B10:I40,8,0)</f>
        <v>23331.8874</v>
      </c>
      <c r="G6" s="16">
        <f t="shared" si="0"/>
        <v>48302.163699999997</v>
      </c>
      <c r="H6" s="27">
        <f>RA!J10</f>
        <v>32.570945020865899</v>
      </c>
      <c r="I6" s="20">
        <f>VLOOKUP(B6,RMS!B:D,3,FALSE)</f>
        <v>71635.911978912307</v>
      </c>
      <c r="J6" s="21">
        <f>VLOOKUP(B6,RMS!B:E,4,FALSE)</f>
        <v>48302.1644214111</v>
      </c>
      <c r="K6" s="22">
        <f>E6-I6</f>
        <v>-1.8608789123099996</v>
      </c>
      <c r="L6" s="22">
        <f t="shared" si="2"/>
        <v>-7.2141110285883769E-4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48340.429600000003</v>
      </c>
      <c r="F7" s="25">
        <f>VLOOKUP(C7,RA!B11:I41,8,0)</f>
        <v>11341.335300000001</v>
      </c>
      <c r="G7" s="16">
        <f t="shared" si="0"/>
        <v>36999.094300000004</v>
      </c>
      <c r="H7" s="27">
        <f>RA!J11</f>
        <v>23.461387070503001</v>
      </c>
      <c r="I7" s="20">
        <f>VLOOKUP(B7,RMS!B:D,3,FALSE)</f>
        <v>48340.450614212197</v>
      </c>
      <c r="J7" s="21">
        <f>VLOOKUP(B7,RMS!B:E,4,FALSE)</f>
        <v>36999.0946170108</v>
      </c>
      <c r="K7" s="22">
        <f t="shared" si="1"/>
        <v>-2.1014212194131687E-2</v>
      </c>
      <c r="L7" s="22">
        <f t="shared" si="2"/>
        <v>-3.1701079569756985E-4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134614.90669999999</v>
      </c>
      <c r="F8" s="25">
        <f>VLOOKUP(C8,RA!B12:I42,8,0)</f>
        <v>26817.760200000001</v>
      </c>
      <c r="G8" s="16">
        <f t="shared" si="0"/>
        <v>107797.14649999999</v>
      </c>
      <c r="H8" s="27">
        <f>RA!J12</f>
        <v>19.921835447069402</v>
      </c>
      <c r="I8" s="20">
        <f>VLOOKUP(B8,RMS!B:D,3,FALSE)</f>
        <v>134614.91268888899</v>
      </c>
      <c r="J8" s="21">
        <f>VLOOKUP(B8,RMS!B:E,4,FALSE)</f>
        <v>107797.14672735</v>
      </c>
      <c r="K8" s="22">
        <f t="shared" si="1"/>
        <v>-5.9888889954891056E-3</v>
      </c>
      <c r="L8" s="22">
        <f t="shared" si="2"/>
        <v>-2.2735001402907073E-4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255346.6421</v>
      </c>
      <c r="F9" s="25">
        <f>VLOOKUP(C9,RA!B13:I43,8,0)</f>
        <v>73320.128899999996</v>
      </c>
      <c r="G9" s="16">
        <f t="shared" si="0"/>
        <v>182026.51319999999</v>
      </c>
      <c r="H9" s="27">
        <f>RA!J13</f>
        <v>28.713958522033799</v>
      </c>
      <c r="I9" s="20">
        <f>VLOOKUP(B9,RMS!B:D,3,FALSE)</f>
        <v>255346.78271538499</v>
      </c>
      <c r="J9" s="21">
        <f>VLOOKUP(B9,RMS!B:E,4,FALSE)</f>
        <v>182026.51382222201</v>
      </c>
      <c r="K9" s="22">
        <f t="shared" si="1"/>
        <v>-0.14061538499663584</v>
      </c>
      <c r="L9" s="22">
        <f t="shared" si="2"/>
        <v>-6.2222202541306615E-4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147690.51749999999</v>
      </c>
      <c r="F10" s="25">
        <f>VLOOKUP(C10,RA!B14:I43,8,0)</f>
        <v>29008.987000000001</v>
      </c>
      <c r="G10" s="16">
        <f t="shared" si="0"/>
        <v>118681.53049999999</v>
      </c>
      <c r="H10" s="27">
        <f>RA!J14</f>
        <v>19.6417396939516</v>
      </c>
      <c r="I10" s="20">
        <f>VLOOKUP(B10,RMS!B:D,3,FALSE)</f>
        <v>147690.51441880301</v>
      </c>
      <c r="J10" s="21">
        <f>VLOOKUP(B10,RMS!B:E,4,FALSE)</f>
        <v>118681.53175384599</v>
      </c>
      <c r="K10" s="22">
        <f t="shared" si="1"/>
        <v>3.0811969772912562E-3</v>
      </c>
      <c r="L10" s="22">
        <f t="shared" si="2"/>
        <v>-1.2538459995994344E-3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119098.8006</v>
      </c>
      <c r="F11" s="25">
        <f>VLOOKUP(C11,RA!B15:I44,8,0)</f>
        <v>12907.8881</v>
      </c>
      <c r="G11" s="16">
        <f t="shared" si="0"/>
        <v>106190.91250000001</v>
      </c>
      <c r="H11" s="27">
        <f>RA!J15</f>
        <v>10.8379664908229</v>
      </c>
      <c r="I11" s="20">
        <f>VLOOKUP(B11,RMS!B:D,3,FALSE)</f>
        <v>119098.970738462</v>
      </c>
      <c r="J11" s="21">
        <f>VLOOKUP(B11,RMS!B:E,4,FALSE)</f>
        <v>106190.911218803</v>
      </c>
      <c r="K11" s="22">
        <f t="shared" si="1"/>
        <v>-0.17013846199552063</v>
      </c>
      <c r="L11" s="22">
        <f t="shared" si="2"/>
        <v>1.2811970082111657E-3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488447.48149999999</v>
      </c>
      <c r="F12" s="25">
        <f>VLOOKUP(C12,RA!B16:I45,8,0)</f>
        <v>-14062.7426</v>
      </c>
      <c r="G12" s="16">
        <f t="shared" si="0"/>
        <v>502510.22409999999</v>
      </c>
      <c r="H12" s="27">
        <f>RA!J16</f>
        <v>-2.8790695279693002</v>
      </c>
      <c r="I12" s="20">
        <f>VLOOKUP(B12,RMS!B:D,3,FALSE)</f>
        <v>488447.05837948702</v>
      </c>
      <c r="J12" s="21">
        <f>VLOOKUP(B12,RMS!B:E,4,FALSE)</f>
        <v>502510.22409999999</v>
      </c>
      <c r="K12" s="22">
        <f t="shared" si="1"/>
        <v>0.42312051297631115</v>
      </c>
      <c r="L12" s="22">
        <f t="shared" si="2"/>
        <v>0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467833.37839999999</v>
      </c>
      <c r="F13" s="25">
        <f>VLOOKUP(C13,RA!B17:I46,8,0)</f>
        <v>55722.191599999998</v>
      </c>
      <c r="G13" s="16">
        <f t="shared" si="0"/>
        <v>412111.18679999997</v>
      </c>
      <c r="H13" s="27">
        <f>RA!J17</f>
        <v>11.910691748966499</v>
      </c>
      <c r="I13" s="20">
        <f>VLOOKUP(B13,RMS!B:D,3,FALSE)</f>
        <v>467833.376852991</v>
      </c>
      <c r="J13" s="21">
        <f>VLOOKUP(B13,RMS!B:E,4,FALSE)</f>
        <v>412111.18185128202</v>
      </c>
      <c r="K13" s="22">
        <f t="shared" si="1"/>
        <v>1.5470089856535196E-3</v>
      </c>
      <c r="L13" s="22">
        <f t="shared" si="2"/>
        <v>4.9487179494462907E-3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1186090.9108</v>
      </c>
      <c r="F14" s="25">
        <f>VLOOKUP(C14,RA!B18:I47,8,0)</f>
        <v>166150.18719999999</v>
      </c>
      <c r="G14" s="16">
        <f t="shared" si="0"/>
        <v>1019940.7235999999</v>
      </c>
      <c r="H14" s="27">
        <f>RA!J18</f>
        <v>14.008216881784699</v>
      </c>
      <c r="I14" s="20">
        <f>VLOOKUP(B14,RMS!B:D,3,FALSE)</f>
        <v>1186091.2135803399</v>
      </c>
      <c r="J14" s="21">
        <f>VLOOKUP(B14,RMS!B:E,4,FALSE)</f>
        <v>1019940.71601282</v>
      </c>
      <c r="K14" s="22">
        <f t="shared" si="1"/>
        <v>-0.30278033996000886</v>
      </c>
      <c r="L14" s="22">
        <f t="shared" si="2"/>
        <v>7.5871798908337951E-3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449785.27799999999</v>
      </c>
      <c r="F15" s="25">
        <f>VLOOKUP(C15,RA!B19:I48,8,0)</f>
        <v>43801.486100000002</v>
      </c>
      <c r="G15" s="16">
        <f t="shared" si="0"/>
        <v>405983.79190000001</v>
      </c>
      <c r="H15" s="27">
        <f>RA!J19</f>
        <v>9.7383103099252608</v>
      </c>
      <c r="I15" s="20">
        <f>VLOOKUP(B15,RMS!B:D,3,FALSE)</f>
        <v>449785.32114529901</v>
      </c>
      <c r="J15" s="21">
        <f>VLOOKUP(B15,RMS!B:E,4,FALSE)</f>
        <v>405983.78935640998</v>
      </c>
      <c r="K15" s="22">
        <f t="shared" si="1"/>
        <v>-4.3145299016032368E-2</v>
      </c>
      <c r="L15" s="22">
        <f t="shared" si="2"/>
        <v>2.5435900315642357E-3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1039194.7865</v>
      </c>
      <c r="F16" s="25">
        <f>VLOOKUP(C16,RA!B20:I49,8,0)</f>
        <v>94977.874599999996</v>
      </c>
      <c r="G16" s="16">
        <f t="shared" si="0"/>
        <v>944216.91190000006</v>
      </c>
      <c r="H16" s="27">
        <f>RA!J20</f>
        <v>9.1395641927616609</v>
      </c>
      <c r="I16" s="20">
        <f>VLOOKUP(B16,RMS!B:D,3,FALSE)</f>
        <v>1039194.9897</v>
      </c>
      <c r="J16" s="21">
        <f>VLOOKUP(B16,RMS!B:E,4,FALSE)</f>
        <v>944216.91189999995</v>
      </c>
      <c r="K16" s="22">
        <f t="shared" si="1"/>
        <v>-0.20319999998901039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311042.13559999998</v>
      </c>
      <c r="F17" s="25">
        <f>VLOOKUP(C17,RA!B21:I50,8,0)</f>
        <v>38713.921199999997</v>
      </c>
      <c r="G17" s="16">
        <f t="shared" si="0"/>
        <v>272328.2144</v>
      </c>
      <c r="H17" s="27">
        <f>RA!J21</f>
        <v>12.446519866294301</v>
      </c>
      <c r="I17" s="20">
        <f>VLOOKUP(B17,RMS!B:D,3,FALSE)</f>
        <v>311041.83237404103</v>
      </c>
      <c r="J17" s="21">
        <f>VLOOKUP(B17,RMS!B:E,4,FALSE)</f>
        <v>272328.21428053098</v>
      </c>
      <c r="K17" s="22">
        <f t="shared" si="1"/>
        <v>0.30322595895268023</v>
      </c>
      <c r="L17" s="22">
        <f t="shared" si="2"/>
        <v>1.1946901213377714E-4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899195.9314</v>
      </c>
      <c r="F18" s="25">
        <f>VLOOKUP(C18,RA!B22:I51,8,0)</f>
        <v>59822.299800000001</v>
      </c>
      <c r="G18" s="16">
        <f t="shared" si="0"/>
        <v>839373.63159999996</v>
      </c>
      <c r="H18" s="27">
        <f>RA!J22</f>
        <v>6.6528659339972602</v>
      </c>
      <c r="I18" s="20">
        <f>VLOOKUP(B18,RMS!B:D,3,FALSE)</f>
        <v>899197.06045572204</v>
      </c>
      <c r="J18" s="21">
        <f>VLOOKUP(B18,RMS!B:E,4,FALSE)</f>
        <v>839373.638748514</v>
      </c>
      <c r="K18" s="22">
        <f t="shared" si="1"/>
        <v>-1.1290557220345363</v>
      </c>
      <c r="L18" s="22">
        <f t="shared" si="2"/>
        <v>-7.1485140360891819E-3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1953400.4382</v>
      </c>
      <c r="F19" s="25">
        <f>VLOOKUP(C19,RA!B23:I52,8,0)</f>
        <v>124295.9319</v>
      </c>
      <c r="G19" s="16">
        <f t="shared" si="0"/>
        <v>1829104.5063</v>
      </c>
      <c r="H19" s="27">
        <f>RA!J23</f>
        <v>6.3630543676203404</v>
      </c>
      <c r="I19" s="20">
        <f>VLOOKUP(B19,RMS!B:D,3,FALSE)</f>
        <v>1953402.12745556</v>
      </c>
      <c r="J19" s="21">
        <f>VLOOKUP(B19,RMS!B:E,4,FALSE)</f>
        <v>1829104.5204068399</v>
      </c>
      <c r="K19" s="22">
        <f t="shared" si="1"/>
        <v>-1.6892555600497872</v>
      </c>
      <c r="L19" s="22">
        <f t="shared" si="2"/>
        <v>-1.4106839895248413E-2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265645.86180000001</v>
      </c>
      <c r="F20" s="25">
        <f>VLOOKUP(C20,RA!B24:I53,8,0)</f>
        <v>36070.596599999997</v>
      </c>
      <c r="G20" s="16">
        <f t="shared" si="0"/>
        <v>229575.26520000002</v>
      </c>
      <c r="H20" s="27">
        <f>RA!J24</f>
        <v>13.5784522881659</v>
      </c>
      <c r="I20" s="20">
        <f>VLOOKUP(B20,RMS!B:D,3,FALSE)</f>
        <v>265645.93227817101</v>
      </c>
      <c r="J20" s="21">
        <f>VLOOKUP(B20,RMS!B:E,4,FALSE)</f>
        <v>229575.265846708</v>
      </c>
      <c r="K20" s="22">
        <f t="shared" si="1"/>
        <v>-7.0478170993737876E-2</v>
      </c>
      <c r="L20" s="22">
        <f t="shared" si="2"/>
        <v>-6.4670798019506037E-4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341561.40039999998</v>
      </c>
      <c r="F21" s="25">
        <f>VLOOKUP(C21,RA!B25:I54,8,0)</f>
        <v>24052.772199999999</v>
      </c>
      <c r="G21" s="16">
        <f t="shared" si="0"/>
        <v>317508.62819999998</v>
      </c>
      <c r="H21" s="27">
        <f>RA!J25</f>
        <v>7.0420053822920199</v>
      </c>
      <c r="I21" s="20">
        <f>VLOOKUP(B21,RMS!B:D,3,FALSE)</f>
        <v>341561.497310657</v>
      </c>
      <c r="J21" s="21">
        <f>VLOOKUP(B21,RMS!B:E,4,FALSE)</f>
        <v>317508.62085034902</v>
      </c>
      <c r="K21" s="22">
        <f t="shared" si="1"/>
        <v>-9.6910657011903822E-2</v>
      </c>
      <c r="L21" s="22">
        <f t="shared" si="2"/>
        <v>7.349650957621634E-3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551215.98860000004</v>
      </c>
      <c r="F22" s="25">
        <f>VLOOKUP(C22,RA!B26:I55,8,0)</f>
        <v>130661.7282</v>
      </c>
      <c r="G22" s="16">
        <f t="shared" si="0"/>
        <v>420554.26040000003</v>
      </c>
      <c r="H22" s="27">
        <f>RA!J26</f>
        <v>23.704270359040201</v>
      </c>
      <c r="I22" s="20">
        <f>VLOOKUP(B22,RMS!B:D,3,FALSE)</f>
        <v>551215.98822868895</v>
      </c>
      <c r="J22" s="21">
        <f>VLOOKUP(B22,RMS!B:E,4,FALSE)</f>
        <v>420554.26244667597</v>
      </c>
      <c r="K22" s="22">
        <f t="shared" si="1"/>
        <v>3.7131109274923801E-4</v>
      </c>
      <c r="L22" s="22">
        <f t="shared" si="2"/>
        <v>-2.0466759451664984E-3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210504.0276</v>
      </c>
      <c r="F23" s="25">
        <f>VLOOKUP(C23,RA!B27:I56,8,0)</f>
        <v>50298.173600000002</v>
      </c>
      <c r="G23" s="16">
        <f t="shared" si="0"/>
        <v>160205.85399999999</v>
      </c>
      <c r="H23" s="27">
        <f>RA!J27</f>
        <v>23.8941621086589</v>
      </c>
      <c r="I23" s="20">
        <f>VLOOKUP(B23,RMS!B:D,3,FALSE)</f>
        <v>210503.897512405</v>
      </c>
      <c r="J23" s="21">
        <f>VLOOKUP(B23,RMS!B:E,4,FALSE)</f>
        <v>160205.860780844</v>
      </c>
      <c r="K23" s="22">
        <f t="shared" si="1"/>
        <v>0.13008759499643929</v>
      </c>
      <c r="L23" s="22">
        <f t="shared" si="2"/>
        <v>-6.780844007153064E-3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1146537.4450000001</v>
      </c>
      <c r="F24" s="25">
        <f>VLOOKUP(C24,RA!B28:I57,8,0)</f>
        <v>59461.303399999997</v>
      </c>
      <c r="G24" s="16">
        <f t="shared" si="0"/>
        <v>1087076.1416</v>
      </c>
      <c r="H24" s="27">
        <f>RA!J28</f>
        <v>5.1861632308049099</v>
      </c>
      <c r="I24" s="20">
        <f>VLOOKUP(B24,RMS!B:D,3,FALSE)</f>
        <v>1146537.4865920399</v>
      </c>
      <c r="J24" s="21">
        <f>VLOOKUP(B24,RMS!B:E,4,FALSE)</f>
        <v>1087076.1435539799</v>
      </c>
      <c r="K24" s="22">
        <f t="shared" si="1"/>
        <v>-4.1592039866372943E-2</v>
      </c>
      <c r="L24" s="22">
        <f t="shared" si="2"/>
        <v>-1.953979954123497E-3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833936.98019999999</v>
      </c>
      <c r="F25" s="25">
        <f>VLOOKUP(C25,RA!B29:I58,8,0)</f>
        <v>107058.99830000001</v>
      </c>
      <c r="G25" s="16">
        <f t="shared" si="0"/>
        <v>726877.98190000001</v>
      </c>
      <c r="H25" s="27">
        <f>RA!J29</f>
        <v>12.837780412894601</v>
      </c>
      <c r="I25" s="20">
        <f>VLOOKUP(B25,RMS!B:D,3,FALSE)</f>
        <v>833936.97901327396</v>
      </c>
      <c r="J25" s="21">
        <f>VLOOKUP(B25,RMS!B:E,4,FALSE)</f>
        <v>726877.97733627399</v>
      </c>
      <c r="K25" s="22">
        <f t="shared" si="1"/>
        <v>1.186726032756269E-3</v>
      </c>
      <c r="L25" s="22">
        <f t="shared" si="2"/>
        <v>4.5637260191142559E-3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798899.52029999997</v>
      </c>
      <c r="F26" s="25">
        <f>VLOOKUP(C26,RA!B30:I59,8,0)</f>
        <v>86808.9179</v>
      </c>
      <c r="G26" s="16">
        <f t="shared" si="0"/>
        <v>712090.60239999997</v>
      </c>
      <c r="H26" s="27">
        <f>RA!J30</f>
        <v>10.8660620884341</v>
      </c>
      <c r="I26" s="20">
        <f>VLOOKUP(B26,RMS!B:D,3,FALSE)</f>
        <v>798899.53712035401</v>
      </c>
      <c r="J26" s="21">
        <f>VLOOKUP(B26,RMS!B:E,4,FALSE)</f>
        <v>712090.59692511999</v>
      </c>
      <c r="K26" s="22">
        <f t="shared" si="1"/>
        <v>-1.682035403791815E-2</v>
      </c>
      <c r="L26" s="22">
        <f t="shared" si="2"/>
        <v>5.4748799884691834E-3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1510780.6736999999</v>
      </c>
      <c r="F27" s="25">
        <f>VLOOKUP(C27,RA!B31:I60,8,0)</f>
        <v>-58199.367299999998</v>
      </c>
      <c r="G27" s="16">
        <f t="shared" si="0"/>
        <v>1568980.041</v>
      </c>
      <c r="H27" s="27">
        <f>RA!J31</f>
        <v>-3.85227110150052</v>
      </c>
      <c r="I27" s="20">
        <f>VLOOKUP(B27,RMS!B:D,3,FALSE)</f>
        <v>1510780.8531637201</v>
      </c>
      <c r="J27" s="21">
        <f>VLOOKUP(B27,RMS!B:E,4,FALSE)</f>
        <v>1568979.8595</v>
      </c>
      <c r="K27" s="22">
        <f t="shared" si="1"/>
        <v>-0.17946372018195689</v>
      </c>
      <c r="L27" s="22">
        <f t="shared" si="2"/>
        <v>0.18149999994784594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114504.25539999999</v>
      </c>
      <c r="F28" s="25">
        <f>VLOOKUP(C28,RA!B32:I61,8,0)</f>
        <v>24893.9692</v>
      </c>
      <c r="G28" s="16">
        <f t="shared" si="0"/>
        <v>89610.286200000002</v>
      </c>
      <c r="H28" s="27">
        <f>RA!J32</f>
        <v>21.7406498239191</v>
      </c>
      <c r="I28" s="20">
        <f>VLOOKUP(B28,RMS!B:D,3,FALSE)</f>
        <v>114504.132027653</v>
      </c>
      <c r="J28" s="21">
        <f>VLOOKUP(B28,RMS!B:E,4,FALSE)</f>
        <v>89610.318113987407</v>
      </c>
      <c r="K28" s="22">
        <f t="shared" si="1"/>
        <v>0.12337234699225519</v>
      </c>
      <c r="L28" s="22">
        <f t="shared" si="2"/>
        <v>-3.1913987404550426E-2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212279.95610000001</v>
      </c>
      <c r="F30" s="25">
        <f>VLOOKUP(C30,RA!B34:I64,8,0)</f>
        <v>30697.522700000001</v>
      </c>
      <c r="G30" s="16">
        <f t="shared" si="0"/>
        <v>181582.43340000001</v>
      </c>
      <c r="H30" s="27">
        <f>RA!J34</f>
        <v>0</v>
      </c>
      <c r="I30" s="20">
        <f>VLOOKUP(B30,RMS!B:D,3,FALSE)</f>
        <v>212279.95610000001</v>
      </c>
      <c r="J30" s="21">
        <f>VLOOKUP(B30,RMS!B:E,4,FALSE)</f>
        <v>181582.41880000001</v>
      </c>
      <c r="K30" s="22">
        <f t="shared" si="1"/>
        <v>0</v>
      </c>
      <c r="L30" s="22">
        <f t="shared" si="2"/>
        <v>1.4599999994970858E-2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14.460867273563601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2133051.4900000002</v>
      </c>
      <c r="F32" s="25">
        <f>VLOOKUP(C32,RA!B34:I65,8,0)</f>
        <v>-59171.64</v>
      </c>
      <c r="G32" s="16">
        <f t="shared" si="0"/>
        <v>2192223.1300000004</v>
      </c>
      <c r="H32" s="27">
        <f>RA!J34</f>
        <v>0</v>
      </c>
      <c r="I32" s="20">
        <f>VLOOKUP(B32,RMS!B:D,3,FALSE)</f>
        <v>2133051.4900000002</v>
      </c>
      <c r="J32" s="21">
        <f>VLOOKUP(B32,RMS!B:E,4,FALSE)</f>
        <v>2192223.13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250038.66</v>
      </c>
      <c r="F33" s="25">
        <f>VLOOKUP(C33,RA!B34:I65,8,0)</f>
        <v>-36122.57</v>
      </c>
      <c r="G33" s="16">
        <f t="shared" si="0"/>
        <v>286161.23</v>
      </c>
      <c r="H33" s="27">
        <f>RA!J34</f>
        <v>0</v>
      </c>
      <c r="I33" s="20">
        <f>VLOOKUP(B33,RMS!B:D,3,FALSE)</f>
        <v>250038.66</v>
      </c>
      <c r="J33" s="21">
        <f>VLOOKUP(B33,RMS!B:E,4,FALSE)</f>
        <v>286161.23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83229.929999999993</v>
      </c>
      <c r="F34" s="25">
        <f>VLOOKUP(C34,RA!B34:I66,8,0)</f>
        <v>-663.23</v>
      </c>
      <c r="G34" s="16">
        <f t="shared" si="0"/>
        <v>83893.159999999989</v>
      </c>
      <c r="H34" s="27">
        <f>RA!J35</f>
        <v>14.460867273563601</v>
      </c>
      <c r="I34" s="20">
        <f>VLOOKUP(B34,RMS!B:D,3,FALSE)</f>
        <v>83229.929999999993</v>
      </c>
      <c r="J34" s="21">
        <f>VLOOKUP(B34,RMS!B:E,4,FALSE)</f>
        <v>83893.16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128567.71</v>
      </c>
      <c r="F35" s="25">
        <f>VLOOKUP(C35,RA!B34:I67,8,0)</f>
        <v>-18241.88</v>
      </c>
      <c r="G35" s="16">
        <f t="shared" si="0"/>
        <v>146809.59</v>
      </c>
      <c r="H35" s="27">
        <f>RA!J34</f>
        <v>0</v>
      </c>
      <c r="I35" s="20">
        <f>VLOOKUP(B35,RMS!B:D,3,FALSE)</f>
        <v>128567.71</v>
      </c>
      <c r="J35" s="21">
        <f>VLOOKUP(B35,RMS!B:E,4,FALSE)</f>
        <v>146809.59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14.460867273563601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22261.538499999999</v>
      </c>
      <c r="F37" s="25">
        <f>VLOOKUP(C37,RA!B8:I68,8,0)</f>
        <v>2275.6577000000002</v>
      </c>
      <c r="G37" s="16">
        <f t="shared" si="0"/>
        <v>19985.880799999999</v>
      </c>
      <c r="H37" s="27">
        <f>RA!J35</f>
        <v>14.460867273563601</v>
      </c>
      <c r="I37" s="20">
        <f>VLOOKUP(B37,RMS!B:D,3,FALSE)</f>
        <v>22261.538461538501</v>
      </c>
      <c r="J37" s="21">
        <f>VLOOKUP(B37,RMS!B:E,4,FALSE)</f>
        <v>19985.8803418803</v>
      </c>
      <c r="K37" s="22">
        <f t="shared" si="1"/>
        <v>3.8461497751995921E-5</v>
      </c>
      <c r="L37" s="22">
        <f t="shared" si="2"/>
        <v>4.5811969903297722E-4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274603.90460000001</v>
      </c>
      <c r="F38" s="25">
        <f>VLOOKUP(C38,RA!B8:I69,8,0)</f>
        <v>16479.8822</v>
      </c>
      <c r="G38" s="16">
        <f t="shared" si="0"/>
        <v>258124.02240000002</v>
      </c>
      <c r="H38" s="27">
        <f>RA!J36</f>
        <v>0</v>
      </c>
      <c r="I38" s="20">
        <f>VLOOKUP(B38,RMS!B:D,3,FALSE)</f>
        <v>274603.90041453001</v>
      </c>
      <c r="J38" s="21">
        <f>VLOOKUP(B38,RMS!B:E,4,FALSE)</f>
        <v>258124.022262393</v>
      </c>
      <c r="K38" s="22">
        <f t="shared" si="1"/>
        <v>4.1854699957184494E-3</v>
      </c>
      <c r="L38" s="22">
        <f t="shared" si="2"/>
        <v>1.3760701403953135E-4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162688.91</v>
      </c>
      <c r="F39" s="25">
        <f>VLOOKUP(C39,RA!B9:I70,8,0)</f>
        <v>-36875.97</v>
      </c>
      <c r="G39" s="16">
        <f t="shared" si="0"/>
        <v>199564.88</v>
      </c>
      <c r="H39" s="27">
        <f>RA!J37</f>
        <v>-2.7740371143127001</v>
      </c>
      <c r="I39" s="20">
        <f>VLOOKUP(B39,RMS!B:D,3,FALSE)</f>
        <v>162688.91</v>
      </c>
      <c r="J39" s="21">
        <f>VLOOKUP(B39,RMS!B:E,4,FALSE)</f>
        <v>199564.88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60701.77</v>
      </c>
      <c r="F40" s="25">
        <f>VLOOKUP(C40,RA!B10:I71,8,0)</f>
        <v>8219.65</v>
      </c>
      <c r="G40" s="16">
        <f t="shared" si="0"/>
        <v>52482.119999999995</v>
      </c>
      <c r="H40" s="27">
        <f>RA!J38</f>
        <v>-14.446793947783901</v>
      </c>
      <c r="I40" s="20">
        <f>VLOOKUP(B40,RMS!B:D,3,FALSE)</f>
        <v>60701.77</v>
      </c>
      <c r="J40" s="21">
        <f>VLOOKUP(B40,RMS!B:E,4,FALSE)</f>
        <v>52482.12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-0.79686478169571895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4425.6409999999996</v>
      </c>
      <c r="F42" s="25">
        <f>VLOOKUP(C42,RA!B8:I72,8,0)</f>
        <v>360.5249</v>
      </c>
      <c r="G42" s="16">
        <f t="shared" si="0"/>
        <v>4065.1160999999997</v>
      </c>
      <c r="H42" s="27">
        <f>RA!J39</f>
        <v>-0.79686478169571895</v>
      </c>
      <c r="I42" s="20">
        <f>VLOOKUP(B42,RMS!B:D,3,FALSE)</f>
        <v>4425.64102564103</v>
      </c>
      <c r="J42" s="21">
        <f>VLOOKUP(B42,RMS!B:E,4,FALSE)</f>
        <v>4065.1162393162399</v>
      </c>
      <c r="K42" s="22">
        <f t="shared" si="1"/>
        <v>-2.5641030333645176E-5</v>
      </c>
      <c r="L42" s="22">
        <f t="shared" si="2"/>
        <v>-1.3931624016549904E-4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17208723.4186</v>
      </c>
      <c r="E7" s="65"/>
      <c r="F7" s="65"/>
      <c r="G7" s="53">
        <v>36328626.518799998</v>
      </c>
      <c r="H7" s="54">
        <v>-52.630404538705797</v>
      </c>
      <c r="I7" s="53">
        <v>1261677.9734</v>
      </c>
      <c r="J7" s="54">
        <v>7.3316186373029897</v>
      </c>
      <c r="K7" s="53">
        <v>587332.18310000002</v>
      </c>
      <c r="L7" s="54">
        <v>1.6167200342574399</v>
      </c>
      <c r="M7" s="54">
        <v>1.1481505861652801</v>
      </c>
      <c r="N7" s="53">
        <v>178854042.42320001</v>
      </c>
      <c r="O7" s="53">
        <v>6861012820.8528004</v>
      </c>
      <c r="P7" s="53">
        <v>824000</v>
      </c>
      <c r="Q7" s="53">
        <v>862724</v>
      </c>
      <c r="R7" s="54">
        <v>-4.4885734023859296</v>
      </c>
      <c r="S7" s="53">
        <v>20.884373080825199</v>
      </c>
      <c r="T7" s="53">
        <v>24.911362969849002</v>
      </c>
      <c r="U7" s="55">
        <v>-19.282311580236399</v>
      </c>
    </row>
    <row r="8" spans="1:23" ht="12" thickBot="1">
      <c r="A8" s="74">
        <v>42682</v>
      </c>
      <c r="B8" s="72" t="s">
        <v>6</v>
      </c>
      <c r="C8" s="73"/>
      <c r="D8" s="56">
        <v>480318.011</v>
      </c>
      <c r="E8" s="59"/>
      <c r="F8" s="59"/>
      <c r="G8" s="56">
        <v>1020170.9566</v>
      </c>
      <c r="H8" s="57">
        <v>-52.917890095519702</v>
      </c>
      <c r="I8" s="56">
        <v>135228.20180000001</v>
      </c>
      <c r="J8" s="57">
        <v>28.153889444716199</v>
      </c>
      <c r="K8" s="56">
        <v>264877.89260000002</v>
      </c>
      <c r="L8" s="57">
        <v>25.964069148055199</v>
      </c>
      <c r="M8" s="57">
        <v>-0.48946965534714498</v>
      </c>
      <c r="N8" s="56">
        <v>9753514.2144000009</v>
      </c>
      <c r="O8" s="56">
        <v>256505129.07910001</v>
      </c>
      <c r="P8" s="56">
        <v>18527</v>
      </c>
      <c r="Q8" s="56">
        <v>30257</v>
      </c>
      <c r="R8" s="57">
        <v>-38.767888422513799</v>
      </c>
      <c r="S8" s="56">
        <v>25.925298807146302</v>
      </c>
      <c r="T8" s="56">
        <v>49.588298046733001</v>
      </c>
      <c r="U8" s="58">
        <v>-91.273776304803604</v>
      </c>
    </row>
    <row r="9" spans="1:23" ht="12" thickBot="1">
      <c r="A9" s="75"/>
      <c r="B9" s="72" t="s">
        <v>7</v>
      </c>
      <c r="C9" s="73"/>
      <c r="D9" s="56">
        <v>51254.056400000001</v>
      </c>
      <c r="E9" s="59"/>
      <c r="F9" s="59"/>
      <c r="G9" s="56">
        <v>134507.88029999999</v>
      </c>
      <c r="H9" s="57">
        <v>-61.895127418791098</v>
      </c>
      <c r="I9" s="56">
        <v>12235.595300000001</v>
      </c>
      <c r="J9" s="57">
        <v>23.872442806302502</v>
      </c>
      <c r="K9" s="56">
        <v>31943.6538</v>
      </c>
      <c r="L9" s="57">
        <v>23.748537058761499</v>
      </c>
      <c r="M9" s="57">
        <v>-0.61696318847532705</v>
      </c>
      <c r="N9" s="56">
        <v>628766.2145</v>
      </c>
      <c r="O9" s="56">
        <v>35855013.319600001</v>
      </c>
      <c r="P9" s="56">
        <v>2984</v>
      </c>
      <c r="Q9" s="56">
        <v>3752</v>
      </c>
      <c r="R9" s="57">
        <v>-20.469083155650299</v>
      </c>
      <c r="S9" s="56">
        <v>17.176292359249299</v>
      </c>
      <c r="T9" s="56">
        <v>16.144946215351801</v>
      </c>
      <c r="U9" s="58">
        <v>6.0044747860975098</v>
      </c>
    </row>
    <row r="10" spans="1:23" ht="12" thickBot="1">
      <c r="A10" s="75"/>
      <c r="B10" s="72" t="s">
        <v>8</v>
      </c>
      <c r="C10" s="73"/>
      <c r="D10" s="56">
        <v>71634.051099999997</v>
      </c>
      <c r="E10" s="59"/>
      <c r="F10" s="59"/>
      <c r="G10" s="56">
        <v>202487.80319999999</v>
      </c>
      <c r="H10" s="57">
        <v>-64.623029156355599</v>
      </c>
      <c r="I10" s="56">
        <v>23331.8874</v>
      </c>
      <c r="J10" s="57">
        <v>32.570945020865899</v>
      </c>
      <c r="K10" s="56">
        <v>58441.942300000002</v>
      </c>
      <c r="L10" s="57">
        <v>28.8619568074804</v>
      </c>
      <c r="M10" s="57">
        <v>-0.60076810451934604</v>
      </c>
      <c r="N10" s="56">
        <v>1206817.9909999999</v>
      </c>
      <c r="O10" s="56">
        <v>57327664.110600002</v>
      </c>
      <c r="P10" s="56">
        <v>82253</v>
      </c>
      <c r="Q10" s="56">
        <v>83633</v>
      </c>
      <c r="R10" s="57">
        <v>-1.6500663613645301</v>
      </c>
      <c r="S10" s="56">
        <v>0.87089894715086402</v>
      </c>
      <c r="T10" s="56">
        <v>1.63449891310846</v>
      </c>
      <c r="U10" s="58">
        <v>-87.679514191136306</v>
      </c>
    </row>
    <row r="11" spans="1:23" ht="12" thickBot="1">
      <c r="A11" s="75"/>
      <c r="B11" s="72" t="s">
        <v>9</v>
      </c>
      <c r="C11" s="73"/>
      <c r="D11" s="56">
        <v>48340.429600000003</v>
      </c>
      <c r="E11" s="59"/>
      <c r="F11" s="59"/>
      <c r="G11" s="56">
        <v>88480.739199999996</v>
      </c>
      <c r="H11" s="57">
        <v>-45.366155349660502</v>
      </c>
      <c r="I11" s="56">
        <v>11341.335300000001</v>
      </c>
      <c r="J11" s="57">
        <v>23.461387070503001</v>
      </c>
      <c r="K11" s="56">
        <v>21882.888900000002</v>
      </c>
      <c r="L11" s="57">
        <v>24.731810671853001</v>
      </c>
      <c r="M11" s="57">
        <v>-0.48172586572881598</v>
      </c>
      <c r="N11" s="56">
        <v>689755.55090000003</v>
      </c>
      <c r="O11" s="56">
        <v>20647350.8288</v>
      </c>
      <c r="P11" s="56">
        <v>2178</v>
      </c>
      <c r="Q11" s="56">
        <v>3303</v>
      </c>
      <c r="R11" s="57">
        <v>-34.059945504087203</v>
      </c>
      <c r="S11" s="56">
        <v>22.194871258034901</v>
      </c>
      <c r="T11" s="56">
        <v>27.3119670602483</v>
      </c>
      <c r="U11" s="58">
        <v>-23.0553074299131</v>
      </c>
    </row>
    <row r="12" spans="1:23" ht="12" thickBot="1">
      <c r="A12" s="75"/>
      <c r="B12" s="72" t="s">
        <v>10</v>
      </c>
      <c r="C12" s="73"/>
      <c r="D12" s="56">
        <v>134614.90669999999</v>
      </c>
      <c r="E12" s="59"/>
      <c r="F12" s="59"/>
      <c r="G12" s="56">
        <v>482346.19189999998</v>
      </c>
      <c r="H12" s="57">
        <v>-72.091641032814806</v>
      </c>
      <c r="I12" s="56">
        <v>26817.760200000001</v>
      </c>
      <c r="J12" s="57">
        <v>19.921835447069402</v>
      </c>
      <c r="K12" s="56">
        <v>135287.44</v>
      </c>
      <c r="L12" s="57">
        <v>28.0477885535059</v>
      </c>
      <c r="M12" s="57">
        <v>-0.80177198858962795</v>
      </c>
      <c r="N12" s="56">
        <v>5518101.2697000001</v>
      </c>
      <c r="O12" s="56">
        <v>77726526.939700007</v>
      </c>
      <c r="P12" s="56">
        <v>1194</v>
      </c>
      <c r="Q12" s="56">
        <v>5739</v>
      </c>
      <c r="R12" s="57">
        <v>-79.194981704129702</v>
      </c>
      <c r="S12" s="56">
        <v>112.742802931323</v>
      </c>
      <c r="T12" s="56">
        <v>196.104567868967</v>
      </c>
      <c r="U12" s="58">
        <v>-73.939766238047895</v>
      </c>
    </row>
    <row r="13" spans="1:23" ht="12" thickBot="1">
      <c r="A13" s="75"/>
      <c r="B13" s="72" t="s">
        <v>11</v>
      </c>
      <c r="C13" s="73"/>
      <c r="D13" s="56">
        <v>255346.6421</v>
      </c>
      <c r="E13" s="59"/>
      <c r="F13" s="59"/>
      <c r="G13" s="56">
        <v>908929.96299999999</v>
      </c>
      <c r="H13" s="57">
        <v>-71.906895746157701</v>
      </c>
      <c r="I13" s="56">
        <v>73320.128899999996</v>
      </c>
      <c r="J13" s="57">
        <v>28.713958522033799</v>
      </c>
      <c r="K13" s="56">
        <v>200635.73920000001</v>
      </c>
      <c r="L13" s="57">
        <v>22.073839279957799</v>
      </c>
      <c r="M13" s="57">
        <v>-0.63456097506679898</v>
      </c>
      <c r="N13" s="56">
        <v>4676917.5584000004</v>
      </c>
      <c r="O13" s="56">
        <v>108507773.7233</v>
      </c>
      <c r="P13" s="56">
        <v>7942</v>
      </c>
      <c r="Q13" s="56">
        <v>16321</v>
      </c>
      <c r="R13" s="57">
        <v>-51.338766006984898</v>
      </c>
      <c r="S13" s="56">
        <v>32.151428116343503</v>
      </c>
      <c r="T13" s="56">
        <v>50.044502230255503</v>
      </c>
      <c r="U13" s="58">
        <v>-55.652501808516703</v>
      </c>
    </row>
    <row r="14" spans="1:23" ht="12" thickBot="1">
      <c r="A14" s="75"/>
      <c r="B14" s="72" t="s">
        <v>12</v>
      </c>
      <c r="C14" s="73"/>
      <c r="D14" s="56">
        <v>147690.51749999999</v>
      </c>
      <c r="E14" s="59"/>
      <c r="F14" s="59"/>
      <c r="G14" s="56">
        <v>329135.61949999997</v>
      </c>
      <c r="H14" s="57">
        <v>-55.127762311365402</v>
      </c>
      <c r="I14" s="56">
        <v>29008.987000000001</v>
      </c>
      <c r="J14" s="57">
        <v>19.6417396939516</v>
      </c>
      <c r="K14" s="56">
        <v>72075.763999999996</v>
      </c>
      <c r="L14" s="57">
        <v>21.898500110529699</v>
      </c>
      <c r="M14" s="57">
        <v>-0.59752092256698097</v>
      </c>
      <c r="N14" s="56">
        <v>1269651.5395</v>
      </c>
      <c r="O14" s="56">
        <v>44527332.874200001</v>
      </c>
      <c r="P14" s="56">
        <v>2828</v>
      </c>
      <c r="Q14" s="56">
        <v>3173</v>
      </c>
      <c r="R14" s="57">
        <v>-10.872990860384499</v>
      </c>
      <c r="S14" s="56">
        <v>52.224369695898197</v>
      </c>
      <c r="T14" s="56">
        <v>59.397943334383903</v>
      </c>
      <c r="U14" s="58">
        <v>-13.736065519329999</v>
      </c>
    </row>
    <row r="15" spans="1:23" ht="12" thickBot="1">
      <c r="A15" s="75"/>
      <c r="B15" s="72" t="s">
        <v>13</v>
      </c>
      <c r="C15" s="73"/>
      <c r="D15" s="56">
        <v>119098.8006</v>
      </c>
      <c r="E15" s="59"/>
      <c r="F15" s="59"/>
      <c r="G15" s="56">
        <v>299113.21179999999</v>
      </c>
      <c r="H15" s="57">
        <v>-60.182701431578799</v>
      </c>
      <c r="I15" s="56">
        <v>12907.8881</v>
      </c>
      <c r="J15" s="57">
        <v>10.8379664908229</v>
      </c>
      <c r="K15" s="56">
        <v>38480.070299999999</v>
      </c>
      <c r="L15" s="57">
        <v>12.8647176995075</v>
      </c>
      <c r="M15" s="57">
        <v>-0.66455653538657899</v>
      </c>
      <c r="N15" s="56">
        <v>1468381.2782000001</v>
      </c>
      <c r="O15" s="56">
        <v>40003092.314000003</v>
      </c>
      <c r="P15" s="56">
        <v>4408</v>
      </c>
      <c r="Q15" s="56">
        <v>6514</v>
      </c>
      <c r="R15" s="57">
        <v>-32.3303653669021</v>
      </c>
      <c r="S15" s="56">
        <v>27.018784165154301</v>
      </c>
      <c r="T15" s="56">
        <v>31.019035078292902</v>
      </c>
      <c r="U15" s="58">
        <v>-14.805443830065901</v>
      </c>
    </row>
    <row r="16" spans="1:23" ht="12" thickBot="1">
      <c r="A16" s="75"/>
      <c r="B16" s="72" t="s">
        <v>14</v>
      </c>
      <c r="C16" s="73"/>
      <c r="D16" s="56">
        <v>488447.48149999999</v>
      </c>
      <c r="E16" s="59"/>
      <c r="F16" s="59"/>
      <c r="G16" s="56">
        <v>1653769.4897</v>
      </c>
      <c r="H16" s="57">
        <v>-70.464597119359993</v>
      </c>
      <c r="I16" s="56">
        <v>-14062.7426</v>
      </c>
      <c r="J16" s="57">
        <v>-2.8790695279693002</v>
      </c>
      <c r="K16" s="56">
        <v>-194426.33720000001</v>
      </c>
      <c r="L16" s="57">
        <v>-11.7565560624334</v>
      </c>
      <c r="M16" s="57">
        <v>-0.92767058824168402</v>
      </c>
      <c r="N16" s="56">
        <v>6936446.0566999996</v>
      </c>
      <c r="O16" s="56">
        <v>356138801.94959998</v>
      </c>
      <c r="P16" s="56">
        <v>25041</v>
      </c>
      <c r="Q16" s="56">
        <v>28970</v>
      </c>
      <c r="R16" s="57">
        <v>-13.562305833621</v>
      </c>
      <c r="S16" s="56">
        <v>19.505909568307999</v>
      </c>
      <c r="T16" s="56">
        <v>34.098137735588502</v>
      </c>
      <c r="U16" s="58">
        <v>-74.809268012752099</v>
      </c>
    </row>
    <row r="17" spans="1:21" ht="12" thickBot="1">
      <c r="A17" s="75"/>
      <c r="B17" s="72" t="s">
        <v>15</v>
      </c>
      <c r="C17" s="73"/>
      <c r="D17" s="56">
        <v>467833.37839999999</v>
      </c>
      <c r="E17" s="59"/>
      <c r="F17" s="59"/>
      <c r="G17" s="56">
        <v>444027.42940000002</v>
      </c>
      <c r="H17" s="57">
        <v>5.3613690109568699</v>
      </c>
      <c r="I17" s="56">
        <v>55722.191599999998</v>
      </c>
      <c r="J17" s="57">
        <v>11.910691748966499</v>
      </c>
      <c r="K17" s="56">
        <v>52672.832499999997</v>
      </c>
      <c r="L17" s="57">
        <v>11.8625177212982</v>
      </c>
      <c r="M17" s="57">
        <v>5.7892445787874003E-2</v>
      </c>
      <c r="N17" s="56">
        <v>4154356.3374999999</v>
      </c>
      <c r="O17" s="56">
        <v>355852377.54439998</v>
      </c>
      <c r="P17" s="56">
        <v>8844</v>
      </c>
      <c r="Q17" s="56">
        <v>8651</v>
      </c>
      <c r="R17" s="57">
        <v>2.2309559588486798</v>
      </c>
      <c r="S17" s="56">
        <v>52.898391949344202</v>
      </c>
      <c r="T17" s="56">
        <v>53.019289180441604</v>
      </c>
      <c r="U17" s="58">
        <v>-0.22854613655016101</v>
      </c>
    </row>
    <row r="18" spans="1:21" ht="12" thickBot="1">
      <c r="A18" s="75"/>
      <c r="B18" s="72" t="s">
        <v>16</v>
      </c>
      <c r="C18" s="73"/>
      <c r="D18" s="56">
        <v>1186090.9108</v>
      </c>
      <c r="E18" s="59"/>
      <c r="F18" s="59"/>
      <c r="G18" s="56">
        <v>2928981.9501</v>
      </c>
      <c r="H18" s="57">
        <v>-59.505011263059998</v>
      </c>
      <c r="I18" s="56">
        <v>166150.18719999999</v>
      </c>
      <c r="J18" s="57">
        <v>14.008216881784699</v>
      </c>
      <c r="K18" s="56">
        <v>238797.99299999999</v>
      </c>
      <c r="L18" s="57">
        <v>8.1529349469650008</v>
      </c>
      <c r="M18" s="57">
        <v>-0.30422284914262199</v>
      </c>
      <c r="N18" s="56">
        <v>12609624.7116</v>
      </c>
      <c r="O18" s="56">
        <v>671174773.24699998</v>
      </c>
      <c r="P18" s="56">
        <v>53873</v>
      </c>
      <c r="Q18" s="56">
        <v>52992</v>
      </c>
      <c r="R18" s="57">
        <v>1.6625150966183699</v>
      </c>
      <c r="S18" s="56">
        <v>22.016425868245701</v>
      </c>
      <c r="T18" s="56">
        <v>23.1561155985809</v>
      </c>
      <c r="U18" s="58">
        <v>-5.1765429009938</v>
      </c>
    </row>
    <row r="19" spans="1:21" ht="12" thickBot="1">
      <c r="A19" s="75"/>
      <c r="B19" s="72" t="s">
        <v>17</v>
      </c>
      <c r="C19" s="73"/>
      <c r="D19" s="56">
        <v>449785.27799999999</v>
      </c>
      <c r="E19" s="59"/>
      <c r="F19" s="59"/>
      <c r="G19" s="56">
        <v>1422190.2142</v>
      </c>
      <c r="H19" s="57">
        <v>-68.373760871852895</v>
      </c>
      <c r="I19" s="56">
        <v>43801.486100000002</v>
      </c>
      <c r="J19" s="57">
        <v>9.7383103099252608</v>
      </c>
      <c r="K19" s="56">
        <v>-59401.958200000001</v>
      </c>
      <c r="L19" s="57">
        <v>-4.1767941873664496</v>
      </c>
      <c r="M19" s="57">
        <v>-1.73737444736292</v>
      </c>
      <c r="N19" s="56">
        <v>5445985.1452000001</v>
      </c>
      <c r="O19" s="56">
        <v>203916756.1715</v>
      </c>
      <c r="P19" s="56">
        <v>11011</v>
      </c>
      <c r="Q19" s="56">
        <v>11918</v>
      </c>
      <c r="R19" s="57">
        <v>-7.61033730491694</v>
      </c>
      <c r="S19" s="56">
        <v>40.848722005267497</v>
      </c>
      <c r="T19" s="56">
        <v>61.739179820439702</v>
      </c>
      <c r="U19" s="58">
        <v>-51.141031566369101</v>
      </c>
    </row>
    <row r="20" spans="1:21" ht="12" thickBot="1">
      <c r="A20" s="75"/>
      <c r="B20" s="72" t="s">
        <v>18</v>
      </c>
      <c r="C20" s="73"/>
      <c r="D20" s="56">
        <v>1039194.7865</v>
      </c>
      <c r="E20" s="59"/>
      <c r="F20" s="59"/>
      <c r="G20" s="56">
        <v>5121420.2324999999</v>
      </c>
      <c r="H20" s="57">
        <v>-79.708855369739496</v>
      </c>
      <c r="I20" s="56">
        <v>94977.874599999996</v>
      </c>
      <c r="J20" s="57">
        <v>9.1395641927616609</v>
      </c>
      <c r="K20" s="56">
        <v>-523824.7403</v>
      </c>
      <c r="L20" s="57">
        <v>-10.228114790812601</v>
      </c>
      <c r="M20" s="57">
        <v>-1.1813161297910499</v>
      </c>
      <c r="N20" s="56">
        <v>11528614.7282</v>
      </c>
      <c r="O20" s="56">
        <v>402316946.83880001</v>
      </c>
      <c r="P20" s="56">
        <v>39440</v>
      </c>
      <c r="Q20" s="56">
        <v>41215</v>
      </c>
      <c r="R20" s="57">
        <v>-4.3066844595414304</v>
      </c>
      <c r="S20" s="56">
        <v>26.348752193204898</v>
      </c>
      <c r="T20" s="56">
        <v>40.050907972825399</v>
      </c>
      <c r="U20" s="58">
        <v>-52.003053803641698</v>
      </c>
    </row>
    <row r="21" spans="1:21" ht="12" thickBot="1">
      <c r="A21" s="75"/>
      <c r="B21" s="72" t="s">
        <v>19</v>
      </c>
      <c r="C21" s="73"/>
      <c r="D21" s="56">
        <v>311042.13559999998</v>
      </c>
      <c r="E21" s="59"/>
      <c r="F21" s="59"/>
      <c r="G21" s="56">
        <v>609124.53260000004</v>
      </c>
      <c r="H21" s="57">
        <v>-48.936199585930098</v>
      </c>
      <c r="I21" s="56">
        <v>38713.921199999997</v>
      </c>
      <c r="J21" s="57">
        <v>12.446519866294301</v>
      </c>
      <c r="K21" s="56">
        <v>34867.109299999996</v>
      </c>
      <c r="L21" s="57">
        <v>5.7241347924655903</v>
      </c>
      <c r="M21" s="57">
        <v>0.110327812578372</v>
      </c>
      <c r="N21" s="56">
        <v>3090586.7072999999</v>
      </c>
      <c r="O21" s="56">
        <v>127922466.15880001</v>
      </c>
      <c r="P21" s="56">
        <v>27649</v>
      </c>
      <c r="Q21" s="56">
        <v>27986</v>
      </c>
      <c r="R21" s="57">
        <v>-1.20417351532909</v>
      </c>
      <c r="S21" s="56">
        <v>11.2496703533582</v>
      </c>
      <c r="T21" s="56">
        <v>12.0339016579718</v>
      </c>
      <c r="U21" s="58">
        <v>-6.9711491979813598</v>
      </c>
    </row>
    <row r="22" spans="1:21" ht="12" thickBot="1">
      <c r="A22" s="75"/>
      <c r="B22" s="72" t="s">
        <v>20</v>
      </c>
      <c r="C22" s="73"/>
      <c r="D22" s="56">
        <v>899195.9314</v>
      </c>
      <c r="E22" s="59"/>
      <c r="F22" s="59"/>
      <c r="G22" s="56">
        <v>1398579.4564</v>
      </c>
      <c r="H22" s="57">
        <v>-35.7064822248593</v>
      </c>
      <c r="I22" s="56">
        <v>59822.299800000001</v>
      </c>
      <c r="J22" s="57">
        <v>6.6528659339972602</v>
      </c>
      <c r="K22" s="56">
        <v>131334.94630000001</v>
      </c>
      <c r="L22" s="57">
        <v>9.3905959864490995</v>
      </c>
      <c r="M22" s="57">
        <v>-0.544505849468642</v>
      </c>
      <c r="N22" s="56">
        <v>9055661.3104999997</v>
      </c>
      <c r="O22" s="56">
        <v>453115375.23470002</v>
      </c>
      <c r="P22" s="56">
        <v>52230</v>
      </c>
      <c r="Q22" s="56">
        <v>55596</v>
      </c>
      <c r="R22" s="57">
        <v>-6.0543924023311</v>
      </c>
      <c r="S22" s="56">
        <v>17.216081397664201</v>
      </c>
      <c r="T22" s="56">
        <v>18.0105898266062</v>
      </c>
      <c r="U22" s="58">
        <v>-4.6149202631549597</v>
      </c>
    </row>
    <row r="23" spans="1:21" ht="12" thickBot="1">
      <c r="A23" s="75"/>
      <c r="B23" s="72" t="s">
        <v>21</v>
      </c>
      <c r="C23" s="73"/>
      <c r="D23" s="56">
        <v>1953400.4382</v>
      </c>
      <c r="E23" s="59"/>
      <c r="F23" s="59"/>
      <c r="G23" s="56">
        <v>4671568.8263999997</v>
      </c>
      <c r="H23" s="57">
        <v>-58.1853439221332</v>
      </c>
      <c r="I23" s="56">
        <v>124295.9319</v>
      </c>
      <c r="J23" s="57">
        <v>6.3630543676203404</v>
      </c>
      <c r="K23" s="56">
        <v>288895.43890000001</v>
      </c>
      <c r="L23" s="57">
        <v>6.1841203594687997</v>
      </c>
      <c r="M23" s="57">
        <v>-0.56975460611884399</v>
      </c>
      <c r="N23" s="56">
        <v>24753073.919799998</v>
      </c>
      <c r="O23" s="56">
        <v>1003252147.1418</v>
      </c>
      <c r="P23" s="56">
        <v>62065</v>
      </c>
      <c r="Q23" s="56">
        <v>72873</v>
      </c>
      <c r="R23" s="57">
        <v>-14.8312818190551</v>
      </c>
      <c r="S23" s="56">
        <v>31.473462308869699</v>
      </c>
      <c r="T23" s="56">
        <v>45.353717267026198</v>
      </c>
      <c r="U23" s="58">
        <v>-44.1014554482135</v>
      </c>
    </row>
    <row r="24" spans="1:21" ht="12" thickBot="1">
      <c r="A24" s="75"/>
      <c r="B24" s="72" t="s">
        <v>22</v>
      </c>
      <c r="C24" s="73"/>
      <c r="D24" s="56">
        <v>265645.86180000001</v>
      </c>
      <c r="E24" s="59"/>
      <c r="F24" s="59"/>
      <c r="G24" s="56">
        <v>397922.91350000002</v>
      </c>
      <c r="H24" s="57">
        <v>-33.241878568020702</v>
      </c>
      <c r="I24" s="56">
        <v>36070.596599999997</v>
      </c>
      <c r="J24" s="57">
        <v>13.5784522881659</v>
      </c>
      <c r="K24" s="56">
        <v>37846.805500000002</v>
      </c>
      <c r="L24" s="57">
        <v>9.5110897653799</v>
      </c>
      <c r="M24" s="57">
        <v>-4.6931540893193999E-2</v>
      </c>
      <c r="N24" s="56">
        <v>2436434.1551999999</v>
      </c>
      <c r="O24" s="56">
        <v>98038231.923199996</v>
      </c>
      <c r="P24" s="56">
        <v>27196</v>
      </c>
      <c r="Q24" s="56">
        <v>25238</v>
      </c>
      <c r="R24" s="57">
        <v>7.7581424835565498</v>
      </c>
      <c r="S24" s="56">
        <v>9.7678284232975408</v>
      </c>
      <c r="T24" s="56">
        <v>10.0009378437277</v>
      </c>
      <c r="U24" s="58">
        <v>-2.3865019974570099</v>
      </c>
    </row>
    <row r="25" spans="1:21" ht="12" thickBot="1">
      <c r="A25" s="75"/>
      <c r="B25" s="72" t="s">
        <v>23</v>
      </c>
      <c r="C25" s="73"/>
      <c r="D25" s="56">
        <v>341561.40039999998</v>
      </c>
      <c r="E25" s="59"/>
      <c r="F25" s="59"/>
      <c r="G25" s="56">
        <v>623826.89580000006</v>
      </c>
      <c r="H25" s="57">
        <v>-45.247407141370701</v>
      </c>
      <c r="I25" s="56">
        <v>24052.772199999999</v>
      </c>
      <c r="J25" s="57">
        <v>7.0420053822920199</v>
      </c>
      <c r="K25" s="56">
        <v>24078.348300000001</v>
      </c>
      <c r="L25" s="57">
        <v>3.8597804073711401</v>
      </c>
      <c r="M25" s="57">
        <v>-1.0622032575220001E-3</v>
      </c>
      <c r="N25" s="56">
        <v>3142220.9953000001</v>
      </c>
      <c r="O25" s="56">
        <v>114984585.8461</v>
      </c>
      <c r="P25" s="56">
        <v>20293</v>
      </c>
      <c r="Q25" s="56">
        <v>19846</v>
      </c>
      <c r="R25" s="57">
        <v>2.2523430414189298</v>
      </c>
      <c r="S25" s="56">
        <v>16.831488710392701</v>
      </c>
      <c r="T25" s="56">
        <v>17.250350125970002</v>
      </c>
      <c r="U25" s="58">
        <v>-2.4885583371992301</v>
      </c>
    </row>
    <row r="26" spans="1:21" ht="12" thickBot="1">
      <c r="A26" s="75"/>
      <c r="B26" s="72" t="s">
        <v>24</v>
      </c>
      <c r="C26" s="73"/>
      <c r="D26" s="56">
        <v>551215.98860000004</v>
      </c>
      <c r="E26" s="59"/>
      <c r="F26" s="59"/>
      <c r="G26" s="56">
        <v>667203.30090000003</v>
      </c>
      <c r="H26" s="57">
        <v>-17.384103487429201</v>
      </c>
      <c r="I26" s="56">
        <v>130661.7282</v>
      </c>
      <c r="J26" s="57">
        <v>23.704270359040201</v>
      </c>
      <c r="K26" s="56">
        <v>133625.91409999999</v>
      </c>
      <c r="L26" s="57">
        <v>20.027765737931801</v>
      </c>
      <c r="M26" s="57">
        <v>-2.2182717476355002E-2</v>
      </c>
      <c r="N26" s="56">
        <v>5363207.1879000003</v>
      </c>
      <c r="O26" s="56">
        <v>217766732.22299999</v>
      </c>
      <c r="P26" s="56">
        <v>41895</v>
      </c>
      <c r="Q26" s="56">
        <v>39766</v>
      </c>
      <c r="R26" s="57">
        <v>5.3538198460996798</v>
      </c>
      <c r="S26" s="56">
        <v>13.157082912042</v>
      </c>
      <c r="T26" s="56">
        <v>14.3328977769954</v>
      </c>
      <c r="U26" s="58">
        <v>-8.9367443590193503</v>
      </c>
    </row>
    <row r="27" spans="1:21" ht="12" thickBot="1">
      <c r="A27" s="75"/>
      <c r="B27" s="72" t="s">
        <v>25</v>
      </c>
      <c r="C27" s="73"/>
      <c r="D27" s="56">
        <v>210504.0276</v>
      </c>
      <c r="E27" s="59"/>
      <c r="F27" s="59"/>
      <c r="G27" s="56">
        <v>375836.95990000002</v>
      </c>
      <c r="H27" s="57">
        <v>-43.990599632348697</v>
      </c>
      <c r="I27" s="56">
        <v>50298.173600000002</v>
      </c>
      <c r="J27" s="57">
        <v>23.8941621086589</v>
      </c>
      <c r="K27" s="56">
        <v>72964.200700000001</v>
      </c>
      <c r="L27" s="57">
        <v>19.413790681846098</v>
      </c>
      <c r="M27" s="57">
        <v>-0.31064586307460201</v>
      </c>
      <c r="N27" s="56">
        <v>1936737.6514999999</v>
      </c>
      <c r="O27" s="56">
        <v>79724398.384900004</v>
      </c>
      <c r="P27" s="56">
        <v>27011</v>
      </c>
      <c r="Q27" s="56">
        <v>25144</v>
      </c>
      <c r="R27" s="57">
        <v>7.4252306713331198</v>
      </c>
      <c r="S27" s="56">
        <v>7.7932704305653298</v>
      </c>
      <c r="T27" s="56">
        <v>7.95285339643653</v>
      </c>
      <c r="U27" s="58">
        <v>-2.0477021462685698</v>
      </c>
    </row>
    <row r="28" spans="1:21" ht="12" thickBot="1">
      <c r="A28" s="75"/>
      <c r="B28" s="72" t="s">
        <v>26</v>
      </c>
      <c r="C28" s="73"/>
      <c r="D28" s="56">
        <v>1146537.4450000001</v>
      </c>
      <c r="E28" s="59"/>
      <c r="F28" s="59"/>
      <c r="G28" s="56">
        <v>2491050.1102999998</v>
      </c>
      <c r="H28" s="57">
        <v>-53.973730184740397</v>
      </c>
      <c r="I28" s="56">
        <v>59461.303399999997</v>
      </c>
      <c r="J28" s="57">
        <v>5.1861632308049099</v>
      </c>
      <c r="K28" s="56">
        <v>-127410.7782</v>
      </c>
      <c r="L28" s="57">
        <v>-5.1147416775431997</v>
      </c>
      <c r="M28" s="57">
        <v>-1.46668974352124</v>
      </c>
      <c r="N28" s="56">
        <v>9682566.2529000007</v>
      </c>
      <c r="O28" s="56">
        <v>336673940.85689998</v>
      </c>
      <c r="P28" s="56">
        <v>47566</v>
      </c>
      <c r="Q28" s="56">
        <v>45892</v>
      </c>
      <c r="R28" s="57">
        <v>3.6476945872919102</v>
      </c>
      <c r="S28" s="56">
        <v>24.104138355127599</v>
      </c>
      <c r="T28" s="56">
        <v>25.578141571515701</v>
      </c>
      <c r="U28" s="58">
        <v>-6.1151458503579299</v>
      </c>
    </row>
    <row r="29" spans="1:21" ht="12" thickBot="1">
      <c r="A29" s="75"/>
      <c r="B29" s="72" t="s">
        <v>27</v>
      </c>
      <c r="C29" s="73"/>
      <c r="D29" s="56">
        <v>833936.98019999999</v>
      </c>
      <c r="E29" s="59"/>
      <c r="F29" s="59"/>
      <c r="G29" s="56">
        <v>1093200.3891</v>
      </c>
      <c r="H29" s="57">
        <v>-23.7160004227079</v>
      </c>
      <c r="I29" s="56">
        <v>107058.99830000001</v>
      </c>
      <c r="J29" s="57">
        <v>12.837780412894601</v>
      </c>
      <c r="K29" s="56">
        <v>109786.1482</v>
      </c>
      <c r="L29" s="57">
        <v>10.0426371317324</v>
      </c>
      <c r="M29" s="57">
        <v>-2.4840564540363E-2</v>
      </c>
      <c r="N29" s="56">
        <v>6784403.7911</v>
      </c>
      <c r="O29" s="56">
        <v>239303016.4686</v>
      </c>
      <c r="P29" s="56">
        <v>116611</v>
      </c>
      <c r="Q29" s="56">
        <v>113074</v>
      </c>
      <c r="R29" s="57">
        <v>3.12804004457259</v>
      </c>
      <c r="S29" s="56">
        <v>7.1514435190505203</v>
      </c>
      <c r="T29" s="56">
        <v>7.1204722279215398</v>
      </c>
      <c r="U29" s="58">
        <v>0.43307747654689699</v>
      </c>
    </row>
    <row r="30" spans="1:21" ht="12" thickBot="1">
      <c r="A30" s="75"/>
      <c r="B30" s="72" t="s">
        <v>28</v>
      </c>
      <c r="C30" s="73"/>
      <c r="D30" s="56">
        <v>798899.52029999997</v>
      </c>
      <c r="E30" s="59"/>
      <c r="F30" s="59"/>
      <c r="G30" s="56">
        <v>1248339.6194</v>
      </c>
      <c r="H30" s="57">
        <v>-36.0030309152583</v>
      </c>
      <c r="I30" s="56">
        <v>86808.9179</v>
      </c>
      <c r="J30" s="57">
        <v>10.8660620884341</v>
      </c>
      <c r="K30" s="56">
        <v>133330.56839999999</v>
      </c>
      <c r="L30" s="57">
        <v>10.680632604137299</v>
      </c>
      <c r="M30" s="57">
        <v>-0.34891961429604201</v>
      </c>
      <c r="N30" s="56">
        <v>7780418.4686000003</v>
      </c>
      <c r="O30" s="56">
        <v>383723270.75260001</v>
      </c>
      <c r="P30" s="56">
        <v>68033</v>
      </c>
      <c r="Q30" s="56">
        <v>66192</v>
      </c>
      <c r="R30" s="57">
        <v>2.7813028764805501</v>
      </c>
      <c r="S30" s="56">
        <v>11.7428236341187</v>
      </c>
      <c r="T30" s="56">
        <v>12.3660682106599</v>
      </c>
      <c r="U30" s="58">
        <v>-5.3074507116868199</v>
      </c>
    </row>
    <row r="31" spans="1:21" ht="12" thickBot="1">
      <c r="A31" s="75"/>
      <c r="B31" s="72" t="s">
        <v>29</v>
      </c>
      <c r="C31" s="73"/>
      <c r="D31" s="56">
        <v>1510780.6736999999</v>
      </c>
      <c r="E31" s="59"/>
      <c r="F31" s="59"/>
      <c r="G31" s="56">
        <v>4158434.0218000002</v>
      </c>
      <c r="H31" s="57">
        <v>-63.669480728083101</v>
      </c>
      <c r="I31" s="56">
        <v>-58199.367299999998</v>
      </c>
      <c r="J31" s="57">
        <v>-3.85227110150052</v>
      </c>
      <c r="K31" s="56">
        <v>-352570.47009999998</v>
      </c>
      <c r="L31" s="57">
        <v>-8.4784432854218501</v>
      </c>
      <c r="M31" s="57">
        <v>-0.83492841223063097</v>
      </c>
      <c r="N31" s="56">
        <v>19078190.376200002</v>
      </c>
      <c r="O31" s="56">
        <v>407446505.94959998</v>
      </c>
      <c r="P31" s="56">
        <v>36712</v>
      </c>
      <c r="Q31" s="56">
        <v>38979</v>
      </c>
      <c r="R31" s="57">
        <v>-5.8159521793786402</v>
      </c>
      <c r="S31" s="56">
        <v>41.152230161799999</v>
      </c>
      <c r="T31" s="56">
        <v>54.131517827548201</v>
      </c>
      <c r="U31" s="58">
        <v>-31.5396944824545</v>
      </c>
    </row>
    <row r="32" spans="1:21" ht="12" thickBot="1">
      <c r="A32" s="75"/>
      <c r="B32" s="72" t="s">
        <v>30</v>
      </c>
      <c r="C32" s="73"/>
      <c r="D32" s="56">
        <v>114504.25539999999</v>
      </c>
      <c r="E32" s="59"/>
      <c r="F32" s="59"/>
      <c r="G32" s="56">
        <v>129059.9736</v>
      </c>
      <c r="H32" s="57">
        <v>-11.278259086828101</v>
      </c>
      <c r="I32" s="56">
        <v>24893.9692</v>
      </c>
      <c r="J32" s="57">
        <v>21.7406498239191</v>
      </c>
      <c r="K32" s="56">
        <v>32534.5736</v>
      </c>
      <c r="L32" s="57">
        <v>25.208879788582301</v>
      </c>
      <c r="M32" s="57">
        <v>-0.234845690431916</v>
      </c>
      <c r="N32" s="56">
        <v>1059171.2823999999</v>
      </c>
      <c r="O32" s="56">
        <v>39440064.955600001</v>
      </c>
      <c r="P32" s="56">
        <v>21588</v>
      </c>
      <c r="Q32" s="56">
        <v>21482</v>
      </c>
      <c r="R32" s="57">
        <v>0.49343636532910301</v>
      </c>
      <c r="S32" s="56">
        <v>5.3040696405410399</v>
      </c>
      <c r="T32" s="56">
        <v>5.5121546178195704</v>
      </c>
      <c r="U32" s="58">
        <v>-3.92311925333816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212279.95610000001</v>
      </c>
      <c r="E35" s="59"/>
      <c r="F35" s="59"/>
      <c r="G35" s="56">
        <v>386299.45510000002</v>
      </c>
      <c r="H35" s="57">
        <v>-45.0478240915334</v>
      </c>
      <c r="I35" s="56">
        <v>30697.522700000001</v>
      </c>
      <c r="J35" s="57">
        <v>14.460867273563601</v>
      </c>
      <c r="K35" s="56">
        <v>-18177.1757</v>
      </c>
      <c r="L35" s="57">
        <v>-4.7054624230040796</v>
      </c>
      <c r="M35" s="57">
        <v>-2.6887949594941798</v>
      </c>
      <c r="N35" s="56">
        <v>1972204.6632000001</v>
      </c>
      <c r="O35" s="56">
        <v>66041571.443099998</v>
      </c>
      <c r="P35" s="56">
        <v>12675</v>
      </c>
      <c r="Q35" s="56">
        <v>12137</v>
      </c>
      <c r="R35" s="57">
        <v>4.4327263738980003</v>
      </c>
      <c r="S35" s="56">
        <v>16.747925530572001</v>
      </c>
      <c r="T35" s="56">
        <v>16.926650160665702</v>
      </c>
      <c r="U35" s="58">
        <v>-1.0671448817197999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2133051.4900000002</v>
      </c>
      <c r="E37" s="59"/>
      <c r="F37" s="59"/>
      <c r="G37" s="56">
        <v>88735.95</v>
      </c>
      <c r="H37" s="57">
        <v>2303.81884681462</v>
      </c>
      <c r="I37" s="56">
        <v>-59171.64</v>
      </c>
      <c r="J37" s="57">
        <v>-2.7740371143127001</v>
      </c>
      <c r="K37" s="56">
        <v>3185.28</v>
      </c>
      <c r="L37" s="57">
        <v>3.5896161589524902</v>
      </c>
      <c r="M37" s="57">
        <v>-19.576589813140401</v>
      </c>
      <c r="N37" s="56">
        <v>7073411.6200000001</v>
      </c>
      <c r="O37" s="56">
        <v>71688526.239999995</v>
      </c>
      <c r="P37" s="56">
        <v>60</v>
      </c>
      <c r="Q37" s="56">
        <v>61</v>
      </c>
      <c r="R37" s="57">
        <v>-1.63934426229508</v>
      </c>
      <c r="S37" s="56">
        <v>35550.858166666701</v>
      </c>
      <c r="T37" s="56">
        <v>1372.50803278689</v>
      </c>
      <c r="U37" s="58">
        <v>96.139311106493096</v>
      </c>
    </row>
    <row r="38" spans="1:21" ht="12" thickBot="1">
      <c r="A38" s="75"/>
      <c r="B38" s="72" t="s">
        <v>35</v>
      </c>
      <c r="C38" s="73"/>
      <c r="D38" s="56">
        <v>250038.66</v>
      </c>
      <c r="E38" s="59"/>
      <c r="F38" s="59"/>
      <c r="G38" s="56">
        <v>743616.3</v>
      </c>
      <c r="H38" s="57">
        <v>-66.375312106525897</v>
      </c>
      <c r="I38" s="56">
        <v>-36122.57</v>
      </c>
      <c r="J38" s="57">
        <v>-14.446793947783901</v>
      </c>
      <c r="K38" s="56">
        <v>-126357.4</v>
      </c>
      <c r="L38" s="57">
        <v>-16.992284865191898</v>
      </c>
      <c r="M38" s="57">
        <v>-0.71412382654280604</v>
      </c>
      <c r="N38" s="56">
        <v>2364907.17</v>
      </c>
      <c r="O38" s="56">
        <v>126048779.15000001</v>
      </c>
      <c r="P38" s="56">
        <v>107</v>
      </c>
      <c r="Q38" s="56">
        <v>98</v>
      </c>
      <c r="R38" s="57">
        <v>9.1836734693877506</v>
      </c>
      <c r="S38" s="56">
        <v>2336.8099065420602</v>
      </c>
      <c r="T38" s="56">
        <v>2017.6517346938799</v>
      </c>
      <c r="U38" s="58">
        <v>13.6578577039867</v>
      </c>
    </row>
    <row r="39" spans="1:21" ht="12" thickBot="1">
      <c r="A39" s="75"/>
      <c r="B39" s="72" t="s">
        <v>36</v>
      </c>
      <c r="C39" s="73"/>
      <c r="D39" s="56">
        <v>83229.929999999993</v>
      </c>
      <c r="E39" s="59"/>
      <c r="F39" s="59"/>
      <c r="G39" s="56">
        <v>488222.19</v>
      </c>
      <c r="H39" s="57">
        <v>-82.952448351436104</v>
      </c>
      <c r="I39" s="56">
        <v>-663.23</v>
      </c>
      <c r="J39" s="57">
        <v>-0.79686478169571895</v>
      </c>
      <c r="K39" s="56">
        <v>-37275.21</v>
      </c>
      <c r="L39" s="57">
        <v>-7.6348864847785798</v>
      </c>
      <c r="M39" s="57">
        <v>-0.98220720956367502</v>
      </c>
      <c r="N39" s="56">
        <v>800470.82</v>
      </c>
      <c r="O39" s="56">
        <v>108962229.68000001</v>
      </c>
      <c r="P39" s="56">
        <v>33</v>
      </c>
      <c r="Q39" s="56">
        <v>53</v>
      </c>
      <c r="R39" s="57">
        <v>-37.735849056603797</v>
      </c>
      <c r="S39" s="56">
        <v>2522.1190909090901</v>
      </c>
      <c r="T39" s="56">
        <v>1539.06981132075</v>
      </c>
      <c r="U39" s="58">
        <v>38.977115836112198</v>
      </c>
    </row>
    <row r="40" spans="1:21" ht="12" thickBot="1">
      <c r="A40" s="75"/>
      <c r="B40" s="72" t="s">
        <v>37</v>
      </c>
      <c r="C40" s="73"/>
      <c r="D40" s="56">
        <v>128567.71</v>
      </c>
      <c r="E40" s="59"/>
      <c r="F40" s="59"/>
      <c r="G40" s="56">
        <v>447335.11</v>
      </c>
      <c r="H40" s="57">
        <v>-71.259195371452094</v>
      </c>
      <c r="I40" s="56">
        <v>-18241.88</v>
      </c>
      <c r="J40" s="57">
        <v>-14.1885392529742</v>
      </c>
      <c r="K40" s="56">
        <v>-101996.74</v>
      </c>
      <c r="L40" s="57">
        <v>-22.800969054273398</v>
      </c>
      <c r="M40" s="57">
        <v>-0.82115232310366004</v>
      </c>
      <c r="N40" s="56">
        <v>1302301.49</v>
      </c>
      <c r="O40" s="56">
        <v>91377200.819999993</v>
      </c>
      <c r="P40" s="56">
        <v>58</v>
      </c>
      <c r="Q40" s="56">
        <v>100</v>
      </c>
      <c r="R40" s="57">
        <v>-42</v>
      </c>
      <c r="S40" s="56">
        <v>2216.6846551724102</v>
      </c>
      <c r="T40" s="56">
        <v>1776.3571999999999</v>
      </c>
      <c r="U40" s="58">
        <v>19.864235273382398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4.32</v>
      </c>
      <c r="H41" s="59"/>
      <c r="I41" s="59"/>
      <c r="J41" s="59"/>
      <c r="K41" s="56">
        <v>-273.48</v>
      </c>
      <c r="L41" s="57">
        <v>-6330.5555555555602</v>
      </c>
      <c r="M41" s="59"/>
      <c r="N41" s="56">
        <v>5.12</v>
      </c>
      <c r="O41" s="56">
        <v>1378.02</v>
      </c>
      <c r="P41" s="59"/>
      <c r="Q41" s="56">
        <v>7</v>
      </c>
      <c r="R41" s="59"/>
      <c r="S41" s="59"/>
      <c r="T41" s="56">
        <v>0.72</v>
      </c>
      <c r="U41" s="60"/>
    </row>
    <row r="42" spans="1:21" ht="12" thickBot="1">
      <c r="A42" s="75"/>
      <c r="B42" s="72" t="s">
        <v>32</v>
      </c>
      <c r="C42" s="73"/>
      <c r="D42" s="56">
        <v>22261.538499999999</v>
      </c>
      <c r="E42" s="59"/>
      <c r="F42" s="59"/>
      <c r="G42" s="56">
        <v>122359.82859999999</v>
      </c>
      <c r="H42" s="57">
        <v>-81.8064974798436</v>
      </c>
      <c r="I42" s="56">
        <v>2275.6577000000002</v>
      </c>
      <c r="J42" s="57">
        <v>10.2223738938798</v>
      </c>
      <c r="K42" s="56">
        <v>8157.8324000000002</v>
      </c>
      <c r="L42" s="57">
        <v>6.6670838733097098</v>
      </c>
      <c r="M42" s="57">
        <v>-0.721046279401376</v>
      </c>
      <c r="N42" s="56">
        <v>138261.53690000001</v>
      </c>
      <c r="O42" s="56">
        <v>20642221.602600001</v>
      </c>
      <c r="P42" s="56">
        <v>46</v>
      </c>
      <c r="Q42" s="56">
        <v>44</v>
      </c>
      <c r="R42" s="57">
        <v>4.5454545454545396</v>
      </c>
      <c r="S42" s="56">
        <v>483.946489130435</v>
      </c>
      <c r="T42" s="56">
        <v>326.98134318181798</v>
      </c>
      <c r="U42" s="58">
        <v>32.434401214616699</v>
      </c>
    </row>
    <row r="43" spans="1:21" ht="12" thickBot="1">
      <c r="A43" s="75"/>
      <c r="B43" s="72" t="s">
        <v>33</v>
      </c>
      <c r="C43" s="73"/>
      <c r="D43" s="56">
        <v>274603.90460000001</v>
      </c>
      <c r="E43" s="59"/>
      <c r="F43" s="59"/>
      <c r="G43" s="56">
        <v>555991.56579999998</v>
      </c>
      <c r="H43" s="57">
        <v>-50.6100593082054</v>
      </c>
      <c r="I43" s="56">
        <v>16479.8822</v>
      </c>
      <c r="J43" s="57">
        <v>6.0013284312199797</v>
      </c>
      <c r="K43" s="56">
        <v>42769.248399999997</v>
      </c>
      <c r="L43" s="57">
        <v>7.6924275530080397</v>
      </c>
      <c r="M43" s="57">
        <v>-0.61467917215024104</v>
      </c>
      <c r="N43" s="56">
        <v>2786736.7914</v>
      </c>
      <c r="O43" s="56">
        <v>143971295.1451</v>
      </c>
      <c r="P43" s="56">
        <v>1462</v>
      </c>
      <c r="Q43" s="56">
        <v>1507</v>
      </c>
      <c r="R43" s="57">
        <v>-2.9860650298606499</v>
      </c>
      <c r="S43" s="56">
        <v>187.82756812585501</v>
      </c>
      <c r="T43" s="56">
        <v>179.201014664897</v>
      </c>
      <c r="U43" s="58">
        <v>4.5928047448165801</v>
      </c>
    </row>
    <row r="44" spans="1:21" ht="12" thickBot="1">
      <c r="A44" s="75"/>
      <c r="B44" s="72" t="s">
        <v>38</v>
      </c>
      <c r="C44" s="73"/>
      <c r="D44" s="56">
        <v>162688.91</v>
      </c>
      <c r="E44" s="59"/>
      <c r="F44" s="59"/>
      <c r="G44" s="56">
        <v>426280.36</v>
      </c>
      <c r="H44" s="57">
        <v>-61.835232099362997</v>
      </c>
      <c r="I44" s="56">
        <v>-36875.97</v>
      </c>
      <c r="J44" s="57">
        <v>-22.666554223026001</v>
      </c>
      <c r="K44" s="56">
        <v>-60005.84</v>
      </c>
      <c r="L44" s="57">
        <v>-14.0766138041171</v>
      </c>
      <c r="M44" s="57">
        <v>-0.385460315195988</v>
      </c>
      <c r="N44" s="56">
        <v>1737972.57</v>
      </c>
      <c r="O44" s="56">
        <v>64289406.140000001</v>
      </c>
      <c r="P44" s="56">
        <v>124</v>
      </c>
      <c r="Q44" s="56">
        <v>139</v>
      </c>
      <c r="R44" s="57">
        <v>-10.791366906474799</v>
      </c>
      <c r="S44" s="56">
        <v>1312.00733870968</v>
      </c>
      <c r="T44" s="56">
        <v>1305.1630935251801</v>
      </c>
      <c r="U44" s="58">
        <v>0.52166211137421803</v>
      </c>
    </row>
    <row r="45" spans="1:21" ht="12" thickBot="1">
      <c r="A45" s="75"/>
      <c r="B45" s="72" t="s">
        <v>39</v>
      </c>
      <c r="C45" s="73"/>
      <c r="D45" s="56">
        <v>60701.77</v>
      </c>
      <c r="E45" s="59"/>
      <c r="F45" s="59"/>
      <c r="G45" s="56">
        <v>162003.47</v>
      </c>
      <c r="H45" s="57">
        <v>-62.530574190787398</v>
      </c>
      <c r="I45" s="56">
        <v>8219.65</v>
      </c>
      <c r="J45" s="57">
        <v>13.541038424414999</v>
      </c>
      <c r="K45" s="56">
        <v>19857.2</v>
      </c>
      <c r="L45" s="57">
        <v>12.257268316536701</v>
      </c>
      <c r="M45" s="57">
        <v>-0.58606198255544595</v>
      </c>
      <c r="N45" s="56">
        <v>571801.43999999994</v>
      </c>
      <c r="O45" s="56">
        <v>28151072.73</v>
      </c>
      <c r="P45" s="56">
        <v>56</v>
      </c>
      <c r="Q45" s="56">
        <v>57</v>
      </c>
      <c r="R45" s="57">
        <v>-1.7543859649122899</v>
      </c>
      <c r="S45" s="56">
        <v>1083.9601785714301</v>
      </c>
      <c r="T45" s="56">
        <v>1024.3017543859601</v>
      </c>
      <c r="U45" s="58">
        <v>5.5037468501923099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4425.6409999999996</v>
      </c>
      <c r="E47" s="62"/>
      <c r="F47" s="62"/>
      <c r="G47" s="61">
        <v>8069.2882</v>
      </c>
      <c r="H47" s="63">
        <v>-45.154505697293096</v>
      </c>
      <c r="I47" s="61">
        <v>360.5249</v>
      </c>
      <c r="J47" s="63">
        <v>8.1462753079158503</v>
      </c>
      <c r="K47" s="61">
        <v>722.48209999999995</v>
      </c>
      <c r="L47" s="63">
        <v>8.9534799364335491</v>
      </c>
      <c r="M47" s="63">
        <v>-0.50099123563061299</v>
      </c>
      <c r="N47" s="61">
        <v>56364.5072</v>
      </c>
      <c r="O47" s="61">
        <v>7519533.9939000001</v>
      </c>
      <c r="P47" s="61">
        <v>7</v>
      </c>
      <c r="Q47" s="61">
        <v>15</v>
      </c>
      <c r="R47" s="63">
        <v>-53.3333333333333</v>
      </c>
      <c r="S47" s="61">
        <v>632.23442857142902</v>
      </c>
      <c r="T47" s="61">
        <v>454.28490666666698</v>
      </c>
      <c r="U47" s="64">
        <v>28.146129641634602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38473</v>
      </c>
      <c r="D2" s="37">
        <v>480318.39642649598</v>
      </c>
      <c r="E2" s="37">
        <v>345089.82030085498</v>
      </c>
      <c r="F2" s="37">
        <v>135228.576125641</v>
      </c>
      <c r="G2" s="37">
        <v>345089.82030085498</v>
      </c>
      <c r="H2" s="37">
        <v>0.28153944785734503</v>
      </c>
    </row>
    <row r="3" spans="1:8">
      <c r="A3" s="37">
        <v>2</v>
      </c>
      <c r="B3" s="37">
        <v>13</v>
      </c>
      <c r="C3" s="37">
        <v>5529</v>
      </c>
      <c r="D3" s="37">
        <v>51254.074094871801</v>
      </c>
      <c r="E3" s="37">
        <v>39018.466800000002</v>
      </c>
      <c r="F3" s="37">
        <v>12235.607294871799</v>
      </c>
      <c r="G3" s="37">
        <v>39018.466800000002</v>
      </c>
      <c r="H3" s="37">
        <v>0.23872457967387301</v>
      </c>
    </row>
    <row r="4" spans="1:8">
      <c r="A4" s="37">
        <v>3</v>
      </c>
      <c r="B4" s="37">
        <v>14</v>
      </c>
      <c r="C4" s="37">
        <v>91154</v>
      </c>
      <c r="D4" s="37">
        <v>71635.911978912307</v>
      </c>
      <c r="E4" s="37">
        <v>48302.1644214111</v>
      </c>
      <c r="F4" s="37">
        <v>23333.747557501301</v>
      </c>
      <c r="G4" s="37">
        <v>48302.1644214111</v>
      </c>
      <c r="H4" s="37">
        <v>0.32572695611622998</v>
      </c>
    </row>
    <row r="5" spans="1:8">
      <c r="A5" s="37">
        <v>4</v>
      </c>
      <c r="B5" s="37">
        <v>15</v>
      </c>
      <c r="C5" s="37">
        <v>2732</v>
      </c>
      <c r="D5" s="37">
        <v>48340.450614212197</v>
      </c>
      <c r="E5" s="37">
        <v>36999.0946170108</v>
      </c>
      <c r="F5" s="37">
        <v>11341.355997201401</v>
      </c>
      <c r="G5" s="37">
        <v>36999.0946170108</v>
      </c>
      <c r="H5" s="37">
        <v>0.234614196870292</v>
      </c>
    </row>
    <row r="6" spans="1:8">
      <c r="A6" s="37">
        <v>5</v>
      </c>
      <c r="B6" s="37">
        <v>16</v>
      </c>
      <c r="C6" s="37">
        <v>1811</v>
      </c>
      <c r="D6" s="37">
        <v>134614.91268888899</v>
      </c>
      <c r="E6" s="37">
        <v>107797.14672735</v>
      </c>
      <c r="F6" s="37">
        <v>26817.765961538498</v>
      </c>
      <c r="G6" s="37">
        <v>107797.14672735</v>
      </c>
      <c r="H6" s="37">
        <v>0.19921838840781</v>
      </c>
    </row>
    <row r="7" spans="1:8">
      <c r="A7" s="37">
        <v>6</v>
      </c>
      <c r="B7" s="37">
        <v>17</v>
      </c>
      <c r="C7" s="37">
        <v>13022</v>
      </c>
      <c r="D7" s="37">
        <v>255346.78271538499</v>
      </c>
      <c r="E7" s="37">
        <v>182026.51382222201</v>
      </c>
      <c r="F7" s="37">
        <v>73320.2688931624</v>
      </c>
      <c r="G7" s="37">
        <v>182026.51382222201</v>
      </c>
      <c r="H7" s="37">
        <v>0.28713997534438002</v>
      </c>
    </row>
    <row r="8" spans="1:8">
      <c r="A8" s="37">
        <v>7</v>
      </c>
      <c r="B8" s="37">
        <v>18</v>
      </c>
      <c r="C8" s="37">
        <v>79962</v>
      </c>
      <c r="D8" s="37">
        <v>147690.51441880301</v>
      </c>
      <c r="E8" s="37">
        <v>118681.53175384599</v>
      </c>
      <c r="F8" s="37">
        <v>29008.982664957301</v>
      </c>
      <c r="G8" s="37">
        <v>118681.53175384599</v>
      </c>
      <c r="H8" s="37">
        <v>0.19641737168507001</v>
      </c>
    </row>
    <row r="9" spans="1:8">
      <c r="A9" s="37">
        <v>8</v>
      </c>
      <c r="B9" s="37">
        <v>19</v>
      </c>
      <c r="C9" s="37">
        <v>14349</v>
      </c>
      <c r="D9" s="37">
        <v>119098.970738462</v>
      </c>
      <c r="E9" s="37">
        <v>106190.911218803</v>
      </c>
      <c r="F9" s="37">
        <v>12908.0595196581</v>
      </c>
      <c r="G9" s="37">
        <v>106190.911218803</v>
      </c>
      <c r="H9" s="37">
        <v>0.108380949387077</v>
      </c>
    </row>
    <row r="10" spans="1:8">
      <c r="A10" s="37">
        <v>9</v>
      </c>
      <c r="B10" s="37">
        <v>21</v>
      </c>
      <c r="C10" s="37">
        <v>118528</v>
      </c>
      <c r="D10" s="37">
        <v>488447.05837948702</v>
      </c>
      <c r="E10" s="37">
        <v>502510.22409999999</v>
      </c>
      <c r="F10" s="37">
        <v>-14075.9862333333</v>
      </c>
      <c r="G10" s="37">
        <v>502510.22409999999</v>
      </c>
      <c r="H10" s="37">
        <v>-2.8818590389594698E-2</v>
      </c>
    </row>
    <row r="11" spans="1:8">
      <c r="A11" s="37">
        <v>10</v>
      </c>
      <c r="B11" s="37">
        <v>22</v>
      </c>
      <c r="C11" s="37">
        <v>20423</v>
      </c>
      <c r="D11" s="37">
        <v>467833.376852991</v>
      </c>
      <c r="E11" s="37">
        <v>412111.18185128202</v>
      </c>
      <c r="F11" s="37">
        <v>55722.195001709399</v>
      </c>
      <c r="G11" s="37">
        <v>412111.18185128202</v>
      </c>
      <c r="H11" s="37">
        <v>0.11910692515472</v>
      </c>
    </row>
    <row r="12" spans="1:8">
      <c r="A12" s="37">
        <v>11</v>
      </c>
      <c r="B12" s="37">
        <v>23</v>
      </c>
      <c r="C12" s="37">
        <v>113112.864</v>
      </c>
      <c r="D12" s="37">
        <v>1186091.2135803399</v>
      </c>
      <c r="E12" s="37">
        <v>1019940.71601282</v>
      </c>
      <c r="F12" s="37">
        <v>165543.06167008501</v>
      </c>
      <c r="G12" s="37">
        <v>1019940.71601282</v>
      </c>
      <c r="H12" s="37">
        <v>0.13964177729504501</v>
      </c>
    </row>
    <row r="13" spans="1:8">
      <c r="A13" s="37">
        <v>12</v>
      </c>
      <c r="B13" s="37">
        <v>24</v>
      </c>
      <c r="C13" s="37">
        <v>20053</v>
      </c>
      <c r="D13" s="37">
        <v>449785.32114529901</v>
      </c>
      <c r="E13" s="37">
        <v>405983.78935640998</v>
      </c>
      <c r="F13" s="37">
        <v>43801.531788888897</v>
      </c>
      <c r="G13" s="37">
        <v>405983.78935640998</v>
      </c>
      <c r="H13" s="37">
        <v>9.7383195337179998E-2</v>
      </c>
    </row>
    <row r="14" spans="1:8">
      <c r="A14" s="37">
        <v>13</v>
      </c>
      <c r="B14" s="37">
        <v>25</v>
      </c>
      <c r="C14" s="37">
        <v>82148</v>
      </c>
      <c r="D14" s="37">
        <v>1039194.9897</v>
      </c>
      <c r="E14" s="37">
        <v>944216.91189999995</v>
      </c>
      <c r="F14" s="37">
        <v>94978.077799999999</v>
      </c>
      <c r="G14" s="37">
        <v>944216.91189999995</v>
      </c>
      <c r="H14" s="37">
        <v>9.13958195924508E-2</v>
      </c>
    </row>
    <row r="15" spans="1:8">
      <c r="A15" s="37">
        <v>14</v>
      </c>
      <c r="B15" s="37">
        <v>26</v>
      </c>
      <c r="C15" s="37">
        <v>53529</v>
      </c>
      <c r="D15" s="37">
        <v>311041.83237404103</v>
      </c>
      <c r="E15" s="37">
        <v>272328.21428053098</v>
      </c>
      <c r="F15" s="37">
        <v>38713.618093510297</v>
      </c>
      <c r="G15" s="37">
        <v>272328.21428053098</v>
      </c>
      <c r="H15" s="37">
        <v>0.124464345512714</v>
      </c>
    </row>
    <row r="16" spans="1:8">
      <c r="A16" s="37">
        <v>15</v>
      </c>
      <c r="B16" s="37">
        <v>27</v>
      </c>
      <c r="C16" s="37">
        <v>108255.583</v>
      </c>
      <c r="D16" s="37">
        <v>899197.06045572204</v>
      </c>
      <c r="E16" s="37">
        <v>839373.638748514</v>
      </c>
      <c r="F16" s="37">
        <v>59774.703758490301</v>
      </c>
      <c r="G16" s="37">
        <v>839373.638748514</v>
      </c>
      <c r="H16" s="37">
        <v>6.6479245895984806E-2</v>
      </c>
    </row>
    <row r="17" spans="1:9">
      <c r="A17" s="37">
        <v>16</v>
      </c>
      <c r="B17" s="37">
        <v>29</v>
      </c>
      <c r="C17" s="37">
        <v>161205</v>
      </c>
      <c r="D17" s="37">
        <v>1953402.12745556</v>
      </c>
      <c r="E17" s="37">
        <v>1829104.5204068399</v>
      </c>
      <c r="F17" s="37">
        <v>124246.32499743599</v>
      </c>
      <c r="G17" s="37">
        <v>1829104.5204068399</v>
      </c>
      <c r="H17" s="37">
        <v>6.3606763367551306E-2</v>
      </c>
    </row>
    <row r="18" spans="1:9">
      <c r="A18" s="37">
        <v>17</v>
      </c>
      <c r="B18" s="37">
        <v>31</v>
      </c>
      <c r="C18" s="37">
        <v>26117.698</v>
      </c>
      <c r="D18" s="37">
        <v>265645.93227817101</v>
      </c>
      <c r="E18" s="37">
        <v>229575.265846708</v>
      </c>
      <c r="F18" s="37">
        <v>36070.666431463498</v>
      </c>
      <c r="G18" s="37">
        <v>229575.265846708</v>
      </c>
      <c r="H18" s="37">
        <v>0.13578474973105201</v>
      </c>
    </row>
    <row r="19" spans="1:9">
      <c r="A19" s="37">
        <v>18</v>
      </c>
      <c r="B19" s="37">
        <v>32</v>
      </c>
      <c r="C19" s="37">
        <v>21030.75</v>
      </c>
      <c r="D19" s="37">
        <v>341561.497310657</v>
      </c>
      <c r="E19" s="37">
        <v>317508.62085034902</v>
      </c>
      <c r="F19" s="37">
        <v>24052.876460308002</v>
      </c>
      <c r="G19" s="37">
        <v>317508.62085034902</v>
      </c>
      <c r="H19" s="37">
        <v>7.0420339088838699E-2</v>
      </c>
    </row>
    <row r="20" spans="1:9">
      <c r="A20" s="37">
        <v>19</v>
      </c>
      <c r="B20" s="37">
        <v>33</v>
      </c>
      <c r="C20" s="37">
        <v>30534.508999999998</v>
      </c>
      <c r="D20" s="37">
        <v>551215.98822868895</v>
      </c>
      <c r="E20" s="37">
        <v>420554.26244667597</v>
      </c>
      <c r="F20" s="37">
        <v>130661.725782013</v>
      </c>
      <c r="G20" s="37">
        <v>420554.26244667597</v>
      </c>
      <c r="H20" s="37">
        <v>0.237042699363437</v>
      </c>
    </row>
    <row r="21" spans="1:9">
      <c r="A21" s="37">
        <v>20</v>
      </c>
      <c r="B21" s="37">
        <v>34</v>
      </c>
      <c r="C21" s="37">
        <v>32819.680999999997</v>
      </c>
      <c r="D21" s="37">
        <v>210503.897512405</v>
      </c>
      <c r="E21" s="37">
        <v>160205.860780844</v>
      </c>
      <c r="F21" s="37">
        <v>50298.036731560504</v>
      </c>
      <c r="G21" s="37">
        <v>160205.860780844</v>
      </c>
      <c r="H21" s="37">
        <v>0.238941118553857</v>
      </c>
    </row>
    <row r="22" spans="1:9">
      <c r="A22" s="37">
        <v>21</v>
      </c>
      <c r="B22" s="37">
        <v>35</v>
      </c>
      <c r="C22" s="37">
        <v>45994.989000000001</v>
      </c>
      <c r="D22" s="37">
        <v>1146537.4865920399</v>
      </c>
      <c r="E22" s="37">
        <v>1087076.1435539799</v>
      </c>
      <c r="F22" s="37">
        <v>59461.343038053099</v>
      </c>
      <c r="G22" s="37">
        <v>1087076.1435539799</v>
      </c>
      <c r="H22" s="37">
        <v>5.1861664998669899E-2</v>
      </c>
    </row>
    <row r="23" spans="1:9">
      <c r="A23" s="37">
        <v>22</v>
      </c>
      <c r="B23" s="37">
        <v>36</v>
      </c>
      <c r="C23" s="37">
        <v>163575.682</v>
      </c>
      <c r="D23" s="37">
        <v>833936.97901327396</v>
      </c>
      <c r="E23" s="37">
        <v>726877.97733627399</v>
      </c>
      <c r="F23" s="37">
        <v>107059.00167699999</v>
      </c>
      <c r="G23" s="37">
        <v>726877.97733627399</v>
      </c>
      <c r="H23" s="37">
        <v>0.12837780836109899</v>
      </c>
    </row>
    <row r="24" spans="1:9">
      <c r="A24" s="37">
        <v>23</v>
      </c>
      <c r="B24" s="37">
        <v>37</v>
      </c>
      <c r="C24" s="37">
        <v>119075.368</v>
      </c>
      <c r="D24" s="37">
        <v>798899.53712035401</v>
      </c>
      <c r="E24" s="37">
        <v>712090.59692511999</v>
      </c>
      <c r="F24" s="37">
        <v>86808.940195233503</v>
      </c>
      <c r="G24" s="37">
        <v>712090.59692511999</v>
      </c>
      <c r="H24" s="37">
        <v>0.108660646503987</v>
      </c>
    </row>
    <row r="25" spans="1:9">
      <c r="A25" s="37">
        <v>24</v>
      </c>
      <c r="B25" s="37">
        <v>38</v>
      </c>
      <c r="C25" s="37">
        <v>373080.53</v>
      </c>
      <c r="D25" s="37">
        <v>1510780.8531637201</v>
      </c>
      <c r="E25" s="37">
        <v>1568979.8595</v>
      </c>
      <c r="F25" s="37">
        <v>-58199.006336283201</v>
      </c>
      <c r="G25" s="37">
        <v>1568979.8595</v>
      </c>
      <c r="H25" s="37">
        <v>-3.8522467513676099E-2</v>
      </c>
    </row>
    <row r="26" spans="1:9">
      <c r="A26" s="37">
        <v>25</v>
      </c>
      <c r="B26" s="37">
        <v>39</v>
      </c>
      <c r="C26" s="37">
        <v>66232.004000000001</v>
      </c>
      <c r="D26" s="37">
        <v>114504.132027653</v>
      </c>
      <c r="E26" s="37">
        <v>89610.318113987407</v>
      </c>
      <c r="F26" s="37">
        <v>24893.813913665599</v>
      </c>
      <c r="G26" s="37">
        <v>89610.318113987407</v>
      </c>
      <c r="H26" s="37">
        <v>0.21740537631998899</v>
      </c>
    </row>
    <row r="27" spans="1:9">
      <c r="A27" s="37">
        <v>26</v>
      </c>
      <c r="B27" s="37">
        <v>42</v>
      </c>
      <c r="C27" s="37">
        <v>9634.232</v>
      </c>
      <c r="D27" s="37">
        <v>212279.95610000001</v>
      </c>
      <c r="E27" s="37">
        <v>181582.41880000001</v>
      </c>
      <c r="F27" s="37">
        <v>30697.5373</v>
      </c>
      <c r="G27" s="37">
        <v>181582.41880000001</v>
      </c>
      <c r="H27" s="37">
        <v>0.144608741512737</v>
      </c>
    </row>
    <row r="28" spans="1:9">
      <c r="A28" s="37">
        <v>27</v>
      </c>
      <c r="B28" s="37">
        <v>75</v>
      </c>
      <c r="C28" s="37">
        <v>51</v>
      </c>
      <c r="D28" s="37">
        <v>22261.538461538501</v>
      </c>
      <c r="E28" s="37">
        <v>19985.8803418803</v>
      </c>
      <c r="F28" s="37">
        <v>2275.6581196581201</v>
      </c>
      <c r="G28" s="37">
        <v>19985.8803418803</v>
      </c>
      <c r="H28" s="37">
        <v>0.102223757966674</v>
      </c>
    </row>
    <row r="29" spans="1:9">
      <c r="A29" s="37">
        <v>28</v>
      </c>
      <c r="B29" s="37">
        <v>76</v>
      </c>
      <c r="C29" s="37">
        <v>1588</v>
      </c>
      <c r="D29" s="37">
        <v>274603.90041453001</v>
      </c>
      <c r="E29" s="37">
        <v>258124.022262393</v>
      </c>
      <c r="F29" s="37">
        <v>16471.331143589701</v>
      </c>
      <c r="G29" s="37">
        <v>258124.022262393</v>
      </c>
      <c r="H29" s="37">
        <v>5.9984012618149701E-2</v>
      </c>
    </row>
    <row r="30" spans="1:9">
      <c r="A30" s="37">
        <v>29</v>
      </c>
      <c r="B30" s="37">
        <v>99</v>
      </c>
      <c r="C30" s="37">
        <v>7</v>
      </c>
      <c r="D30" s="37">
        <v>4425.64102564103</v>
      </c>
      <c r="E30" s="37">
        <v>4065.1162393162399</v>
      </c>
      <c r="F30" s="37">
        <v>360.52478632478602</v>
      </c>
      <c r="G30" s="37">
        <v>4065.1162393162399</v>
      </c>
      <c r="H30" s="37">
        <v>8.1462726921591302E-2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454</v>
      </c>
      <c r="D34" s="34">
        <v>2133051.4900000002</v>
      </c>
      <c r="E34" s="34">
        <v>2192223.13</v>
      </c>
      <c r="F34" s="30"/>
      <c r="G34" s="30"/>
      <c r="H34" s="30"/>
    </row>
    <row r="35" spans="1:8">
      <c r="A35" s="30"/>
      <c r="B35" s="33">
        <v>71</v>
      </c>
      <c r="C35" s="34">
        <v>93</v>
      </c>
      <c r="D35" s="34">
        <v>250038.66</v>
      </c>
      <c r="E35" s="34">
        <v>286161.23</v>
      </c>
      <c r="F35" s="30"/>
      <c r="G35" s="30"/>
      <c r="H35" s="30"/>
    </row>
    <row r="36" spans="1:8">
      <c r="A36" s="30"/>
      <c r="B36" s="33">
        <v>72</v>
      </c>
      <c r="C36" s="34">
        <v>29</v>
      </c>
      <c r="D36" s="34">
        <v>83229.929999999993</v>
      </c>
      <c r="E36" s="34">
        <v>83893.16</v>
      </c>
      <c r="F36" s="30"/>
      <c r="G36" s="30"/>
      <c r="H36" s="30"/>
    </row>
    <row r="37" spans="1:8">
      <c r="A37" s="30"/>
      <c r="B37" s="33">
        <v>73</v>
      </c>
      <c r="C37" s="34">
        <v>54</v>
      </c>
      <c r="D37" s="34">
        <v>128567.71</v>
      </c>
      <c r="E37" s="34">
        <v>146809.59</v>
      </c>
      <c r="F37" s="30"/>
      <c r="G37" s="30"/>
      <c r="H37" s="30"/>
    </row>
    <row r="38" spans="1:8">
      <c r="A38" s="30"/>
      <c r="B38" s="33">
        <v>77</v>
      </c>
      <c r="C38" s="34">
        <v>114</v>
      </c>
      <c r="D38" s="34">
        <v>162688.91</v>
      </c>
      <c r="E38" s="34">
        <v>199564.88</v>
      </c>
      <c r="F38" s="30"/>
      <c r="G38" s="30"/>
      <c r="H38" s="30"/>
    </row>
    <row r="39" spans="1:8">
      <c r="A39" s="30"/>
      <c r="B39" s="33">
        <v>78</v>
      </c>
      <c r="C39" s="34">
        <v>54</v>
      </c>
      <c r="D39" s="34">
        <v>60701.77</v>
      </c>
      <c r="E39" s="34">
        <v>52482.12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2016-11-09T01:59:12Z</dcterms:modified>
</cp:coreProperties>
</file>