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<sst xmlns="http://schemas.openxmlformats.org/spreadsheetml/2006/main" count="121" uniqueCount="80">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</sst>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24270472.288999993</v>
      </c>
      <c r="F3" s="25">
        <f>RA!I7</f>
        <v>862146.477000001</v>
      </c>
      <c r="G3" s="16">
        <f>SUM(G4:G42)</f>
        <v>23408325.811999999</v>
      </c>
      <c r="H3" s="27">
        <f>RA!J7</f>
        <v>3.55224433514937</v>
      </c>
      <c r="I3" s="20">
        <f>SUM(I4:I42)</f>
        <v>24270478.937181897</v>
      </c>
      <c r="J3" s="21">
        <f>SUM(J4:J42)</f>
        <v>23408325.616750851</v>
      </c>
      <c r="K3" s="22">
        <f>E3-I3</f>
        <v>-6.6481819041073322</v>
      </c>
      <c r="L3" s="22">
        <f>G3-J3</f>
        <v>0.19524914771318436</v>
      </c>
    </row>
    <row r="4" spans="1:13">
      <c r="A4" s="71">
        <f>RA!A8</f>
        <v>42684</v>
      </c>
      <c r="B4" s="12">
        <v>12</v>
      </c>
      <c r="C4" s="66" t="s">
        <v>6</v>
      </c>
      <c r="D4" s="66"/>
      <c r="E4" s="15">
        <f>VLOOKUP(C4,RA!B8:D35,3,0)</f>
        <v>479804.02039999998</v>
      </c>
      <c r="F4" s="25">
        <f>VLOOKUP(C4,RA!B8:I38,8,0)</f>
        <v>132305.698</v>
      </c>
      <c r="G4" s="16">
        <f t="shared" ref="G4:G42" si="0">E4-F4</f>
        <v>347498.32239999995</v>
      </c>
      <c r="H4" s="27">
        <f>RA!J8</f>
        <v>27.5749456808845</v>
      </c>
      <c r="I4" s="20">
        <f>VLOOKUP(B4,RMS!B:D,3,FALSE)</f>
        <v>479804.34077179502</v>
      </c>
      <c r="J4" s="21">
        <f>VLOOKUP(B4,RMS!B:E,4,FALSE)</f>
        <v>347498.334146154</v>
      </c>
      <c r="K4" s="22">
        <f t="shared" ref="K4:K42" si="1">E4-I4</f>
        <v>-0.32037179503822699</v>
      </c>
      <c r="L4" s="22">
        <f t="shared" ref="L4:L42" si="2">G4-J4</f>
        <v>-1.1746154050342739E-2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59149.356099999997</v>
      </c>
      <c r="F5" s="25">
        <f>VLOOKUP(C5,RA!B9:I39,8,0)</f>
        <v>14094.2418</v>
      </c>
      <c r="G5" s="16">
        <f t="shared" si="0"/>
        <v>45055.114300000001</v>
      </c>
      <c r="H5" s="27">
        <f>RA!J9</f>
        <v>23.828225240815399</v>
      </c>
      <c r="I5" s="20">
        <f>VLOOKUP(B5,RMS!B:D,3,FALSE)</f>
        <v>59149.376774359</v>
      </c>
      <c r="J5" s="21">
        <f>VLOOKUP(B5,RMS!B:E,4,FALSE)</f>
        <v>45055.104047008499</v>
      </c>
      <c r="K5" s="22">
        <f t="shared" si="1"/>
        <v>-2.0674359002441633E-2</v>
      </c>
      <c r="L5" s="22">
        <f t="shared" si="2"/>
        <v>1.025299150205683E-2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81747.248699999996</v>
      </c>
      <c r="F6" s="25">
        <f>VLOOKUP(C6,RA!B10:I40,8,0)</f>
        <v>27611.509900000001</v>
      </c>
      <c r="G6" s="16">
        <f t="shared" si="0"/>
        <v>54135.738799999992</v>
      </c>
      <c r="H6" s="27">
        <f>RA!J10</f>
        <v>33.776684034138</v>
      </c>
      <c r="I6" s="20">
        <f>VLOOKUP(B6,RMS!B:D,3,FALSE)</f>
        <v>81749.407098525102</v>
      </c>
      <c r="J6" s="21">
        <f>VLOOKUP(B6,RMS!B:E,4,FALSE)</f>
        <v>54135.738565931701</v>
      </c>
      <c r="K6" s="22">
        <f>E6-I6</f>
        <v>-2.1583985251054401</v>
      </c>
      <c r="L6" s="22">
        <f t="shared" si="2"/>
        <v>2.3406829131999984E-4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62241.315799999997</v>
      </c>
      <c r="F7" s="25">
        <f>VLOOKUP(C7,RA!B11:I41,8,0)</f>
        <v>13994.0139</v>
      </c>
      <c r="G7" s="16">
        <f t="shared" si="0"/>
        <v>48247.301899999999</v>
      </c>
      <c r="H7" s="27">
        <f>RA!J11</f>
        <v>22.4834801773262</v>
      </c>
      <c r="I7" s="20">
        <f>VLOOKUP(B7,RMS!B:D,3,FALSE)</f>
        <v>62241.336769208101</v>
      </c>
      <c r="J7" s="21">
        <f>VLOOKUP(B7,RMS!B:E,4,FALSE)</f>
        <v>48247.302368187004</v>
      </c>
      <c r="K7" s="22">
        <f t="shared" si="1"/>
        <v>-2.0969208104361314E-2</v>
      </c>
      <c r="L7" s="22">
        <f t="shared" si="2"/>
        <v>-4.6818700502626598E-4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161489.05729999999</v>
      </c>
      <c r="F8" s="25">
        <f>VLOOKUP(C8,RA!B12:I42,8,0)</f>
        <v>30289.959900000002</v>
      </c>
      <c r="G8" s="16">
        <f t="shared" si="0"/>
        <v>131199.09739999997</v>
      </c>
      <c r="H8" s="27">
        <f>RA!J12</f>
        <v>18.756664015772898</v>
      </c>
      <c r="I8" s="20">
        <f>VLOOKUP(B8,RMS!B:D,3,FALSE)</f>
        <v>161489.066417094</v>
      </c>
      <c r="J8" s="21">
        <f>VLOOKUP(B8,RMS!B:E,4,FALSE)</f>
        <v>131199.09778034201</v>
      </c>
      <c r="K8" s="22">
        <f t="shared" si="1"/>
        <v>-9.1170940140727907E-3</v>
      </c>
      <c r="L8" s="22">
        <f t="shared" si="2"/>
        <v>-3.8034204044379294E-4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257939.76259999999</v>
      </c>
      <c r="F9" s="25">
        <f>VLOOKUP(C9,RA!B13:I43,8,0)</f>
        <v>75204.486999999994</v>
      </c>
      <c r="G9" s="16">
        <f t="shared" si="0"/>
        <v>182735.27559999999</v>
      </c>
      <c r="H9" s="27">
        <f>RA!J13</f>
        <v>29.155833223210099</v>
      </c>
      <c r="I9" s="20">
        <f>VLOOKUP(B9,RMS!B:D,3,FALSE)</f>
        <v>257939.90065128199</v>
      </c>
      <c r="J9" s="21">
        <f>VLOOKUP(B9,RMS!B:E,4,FALSE)</f>
        <v>182735.275198291</v>
      </c>
      <c r="K9" s="22">
        <f t="shared" si="1"/>
        <v>-0.13805128200328909</v>
      </c>
      <c r="L9" s="22">
        <f t="shared" si="2"/>
        <v>4.0170899592339993E-4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151451.02439999999</v>
      </c>
      <c r="F10" s="25">
        <f>VLOOKUP(C10,RA!B14:I43,8,0)</f>
        <v>26663.135699999999</v>
      </c>
      <c r="G10" s="16">
        <f t="shared" si="0"/>
        <v>124787.8887</v>
      </c>
      <c r="H10" s="27">
        <f>RA!J14</f>
        <v>17.605120734990599</v>
      </c>
      <c r="I10" s="20">
        <f>VLOOKUP(B10,RMS!B:D,3,FALSE)</f>
        <v>151451.017832479</v>
      </c>
      <c r="J10" s="21">
        <f>VLOOKUP(B10,RMS!B:E,4,FALSE)</f>
        <v>124787.889815385</v>
      </c>
      <c r="K10" s="22">
        <f t="shared" si="1"/>
        <v>6.5675209916662425E-3</v>
      </c>
      <c r="L10" s="22">
        <f t="shared" si="2"/>
        <v>-1.1153850064147264E-3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126680.0858</v>
      </c>
      <c r="F11" s="25">
        <f>VLOOKUP(C11,RA!B15:I44,8,0)</f>
        <v>9047.527</v>
      </c>
      <c r="G11" s="16">
        <f t="shared" si="0"/>
        <v>117632.5588</v>
      </c>
      <c r="H11" s="27">
        <f>RA!J15</f>
        <v>7.1420278434955096</v>
      </c>
      <c r="I11" s="20">
        <f>VLOOKUP(B11,RMS!B:D,3,FALSE)</f>
        <v>126680.29222307701</v>
      </c>
      <c r="J11" s="21">
        <f>VLOOKUP(B11,RMS!B:E,4,FALSE)</f>
        <v>117632.55794871799</v>
      </c>
      <c r="K11" s="22">
        <f t="shared" si="1"/>
        <v>-0.20642307700472884</v>
      </c>
      <c r="L11" s="22">
        <f t="shared" si="2"/>
        <v>8.5128200589679182E-4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579962.71739999996</v>
      </c>
      <c r="F12" s="25">
        <f>VLOOKUP(C12,RA!B16:I45,8,0)</f>
        <v>-24412.7971</v>
      </c>
      <c r="G12" s="16">
        <f t="shared" si="0"/>
        <v>604375.51449999993</v>
      </c>
      <c r="H12" s="27">
        <f>RA!J16</f>
        <v>-4.2093735282577702</v>
      </c>
      <c r="I12" s="20">
        <f>VLOOKUP(B12,RMS!B:D,3,FALSE)</f>
        <v>579962.21671329695</v>
      </c>
      <c r="J12" s="21">
        <f>VLOOKUP(B12,RMS!B:E,4,FALSE)</f>
        <v>604375.51450000005</v>
      </c>
      <c r="K12" s="22">
        <f t="shared" si="1"/>
        <v>0.50068670301698148</v>
      </c>
      <c r="L12" s="22">
        <f t="shared" si="2"/>
        <v>0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549184.66399999999</v>
      </c>
      <c r="F13" s="25">
        <f>VLOOKUP(C13,RA!B17:I46,8,0)</f>
        <v>67000.534299999999</v>
      </c>
      <c r="G13" s="16">
        <f t="shared" si="0"/>
        <v>482184.12969999999</v>
      </c>
      <c r="H13" s="27">
        <f>RA!J17</f>
        <v>12.2000009636103</v>
      </c>
      <c r="I13" s="20">
        <f>VLOOKUP(B13,RMS!B:D,3,FALSE)</f>
        <v>549184.65293760702</v>
      </c>
      <c r="J13" s="21">
        <f>VLOOKUP(B13,RMS!B:E,4,FALSE)</f>
        <v>482184.13105897402</v>
      </c>
      <c r="K13" s="22">
        <f t="shared" si="1"/>
        <v>1.1062392964959145E-2</v>
      </c>
      <c r="L13" s="22">
        <f t="shared" si="2"/>
        <v>-1.3589740265160799E-3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1449722.4617999999</v>
      </c>
      <c r="F14" s="25">
        <f>VLOOKUP(C14,RA!B18:I47,8,0)</f>
        <v>177616.69039999999</v>
      </c>
      <c r="G14" s="16">
        <f t="shared" si="0"/>
        <v>1272105.7714</v>
      </c>
      <c r="H14" s="27">
        <f>RA!J18</f>
        <v>12.2517719825813</v>
      </c>
      <c r="I14" s="20">
        <f>VLOOKUP(B14,RMS!B:D,3,FALSE)</f>
        <v>1449722.80743196</v>
      </c>
      <c r="J14" s="21">
        <f>VLOOKUP(B14,RMS!B:E,4,FALSE)</f>
        <v>1272105.73688718</v>
      </c>
      <c r="K14" s="22">
        <f t="shared" si="1"/>
        <v>-0.34563196008093655</v>
      </c>
      <c r="L14" s="22">
        <f t="shared" si="2"/>
        <v>3.4512819955125451E-2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552876.40819999995</v>
      </c>
      <c r="F15" s="25">
        <f>VLOOKUP(C15,RA!B19:I48,8,0)</f>
        <v>48164.049400000004</v>
      </c>
      <c r="G15" s="16">
        <f t="shared" si="0"/>
        <v>504712.35879999993</v>
      </c>
      <c r="H15" s="27">
        <f>RA!J19</f>
        <v>8.7115399907924704</v>
      </c>
      <c r="I15" s="20">
        <f>VLOOKUP(B15,RMS!B:D,3,FALSE)</f>
        <v>552876.45181452995</v>
      </c>
      <c r="J15" s="21">
        <f>VLOOKUP(B15,RMS!B:E,4,FALSE)</f>
        <v>504712.36006666702</v>
      </c>
      <c r="K15" s="22">
        <f t="shared" si="1"/>
        <v>-4.3614530004560947E-2</v>
      </c>
      <c r="L15" s="22">
        <f t="shared" si="2"/>
        <v>-1.2666670954786241E-3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1379816.6395</v>
      </c>
      <c r="F16" s="25">
        <f>VLOOKUP(C16,RA!B20:I49,8,0)</f>
        <v>89607.549899999998</v>
      </c>
      <c r="G16" s="16">
        <f t="shared" si="0"/>
        <v>1290209.0896000001</v>
      </c>
      <c r="H16" s="27">
        <f>RA!J20</f>
        <v>6.4941635964377697</v>
      </c>
      <c r="I16" s="20">
        <f>VLOOKUP(B16,RMS!B:D,3,FALSE)</f>
        <v>1379816.8139142201</v>
      </c>
      <c r="J16" s="21">
        <f>VLOOKUP(B16,RMS!B:E,4,FALSE)</f>
        <v>1290209.0896000001</v>
      </c>
      <c r="K16" s="22">
        <f t="shared" si="1"/>
        <v>-0.1744142200332135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392938.17359999998</v>
      </c>
      <c r="F17" s="25">
        <f>VLOOKUP(C17,RA!B21:I50,8,0)</f>
        <v>59519.031900000002</v>
      </c>
      <c r="G17" s="16">
        <f t="shared" si="0"/>
        <v>333419.14169999998</v>
      </c>
      <c r="H17" s="27">
        <f>RA!J21</f>
        <v>15.1471747717209</v>
      </c>
      <c r="I17" s="20">
        <f>VLOOKUP(B17,RMS!B:D,3,FALSE)</f>
        <v>392937.89008793602</v>
      </c>
      <c r="J17" s="21">
        <f>VLOOKUP(B17,RMS!B:E,4,FALSE)</f>
        <v>333419.14183880202</v>
      </c>
      <c r="K17" s="22">
        <f t="shared" si="1"/>
        <v>0.28351206396473572</v>
      </c>
      <c r="L17" s="22">
        <f t="shared" si="2"/>
        <v>-1.3880204642191529E-4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1092237.6318999999</v>
      </c>
      <c r="F18" s="25">
        <f>VLOOKUP(C18,RA!B22:I51,8,0)</f>
        <v>50565.0213</v>
      </c>
      <c r="G18" s="16">
        <f t="shared" si="0"/>
        <v>1041672.6105999999</v>
      </c>
      <c r="H18" s="27">
        <f>RA!J22</f>
        <v>4.6294890253908996</v>
      </c>
      <c r="I18" s="20">
        <f>VLOOKUP(B18,RMS!B:D,3,FALSE)</f>
        <v>1092239.1818580299</v>
      </c>
      <c r="J18" s="21">
        <f>VLOOKUP(B18,RMS!B:E,4,FALSE)</f>
        <v>1041672.60989204</v>
      </c>
      <c r="K18" s="22">
        <f t="shared" si="1"/>
        <v>-1.5499580299947411</v>
      </c>
      <c r="L18" s="22">
        <f t="shared" si="2"/>
        <v>7.0795987267047167E-4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2859563.5321</v>
      </c>
      <c r="F19" s="25">
        <f>VLOOKUP(C19,RA!B23:I52,8,0)</f>
        <v>65858.119500000001</v>
      </c>
      <c r="G19" s="16">
        <f t="shared" si="0"/>
        <v>2793705.4125999999</v>
      </c>
      <c r="H19" s="27">
        <f>RA!J23</f>
        <v>2.3030829271918698</v>
      </c>
      <c r="I19" s="20">
        <f>VLOOKUP(B19,RMS!B:D,3,FALSE)</f>
        <v>2859565.6750512798</v>
      </c>
      <c r="J19" s="21">
        <f>VLOOKUP(B19,RMS!B:E,4,FALSE)</f>
        <v>2793705.4354564101</v>
      </c>
      <c r="K19" s="22">
        <f t="shared" si="1"/>
        <v>-2.1429512798786163</v>
      </c>
      <c r="L19" s="22">
        <f t="shared" si="2"/>
        <v>-2.2856410127133131E-2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376163.7009</v>
      </c>
      <c r="F20" s="25">
        <f>VLOOKUP(C20,RA!B24:I53,8,0)</f>
        <v>31144.525699999998</v>
      </c>
      <c r="G20" s="16">
        <f t="shared" si="0"/>
        <v>345019.1752</v>
      </c>
      <c r="H20" s="27">
        <f>RA!J24</f>
        <v>8.2795138460953002</v>
      </c>
      <c r="I20" s="20">
        <f>VLOOKUP(B20,RMS!B:D,3,FALSE)</f>
        <v>376163.82906361797</v>
      </c>
      <c r="J20" s="21">
        <f>VLOOKUP(B20,RMS!B:E,4,FALSE)</f>
        <v>345019.18947849801</v>
      </c>
      <c r="K20" s="22">
        <f t="shared" si="1"/>
        <v>-0.12816361797740683</v>
      </c>
      <c r="L20" s="22">
        <f t="shared" si="2"/>
        <v>-1.4278498012572527E-2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436392.62550000002</v>
      </c>
      <c r="F21" s="25">
        <f>VLOOKUP(C21,RA!B25:I54,8,0)</f>
        <v>24424.825499999999</v>
      </c>
      <c r="G21" s="16">
        <f t="shared" si="0"/>
        <v>411967.80000000005</v>
      </c>
      <c r="H21" s="27">
        <f>RA!J25</f>
        <v>5.5969840168621303</v>
      </c>
      <c r="I21" s="20">
        <f>VLOOKUP(B21,RMS!B:D,3,FALSE)</f>
        <v>436392.68596425402</v>
      </c>
      <c r="J21" s="21">
        <f>VLOOKUP(B21,RMS!B:E,4,FALSE)</f>
        <v>411967.836711868</v>
      </c>
      <c r="K21" s="22">
        <f t="shared" si="1"/>
        <v>-6.0464253998361528E-2</v>
      </c>
      <c r="L21" s="22">
        <f t="shared" si="2"/>
        <v>-3.6711867956910282E-2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805543.71479999996</v>
      </c>
      <c r="F22" s="25">
        <f>VLOOKUP(C22,RA!B26:I55,8,0)</f>
        <v>160942.4792</v>
      </c>
      <c r="G22" s="16">
        <f t="shared" si="0"/>
        <v>644601.23560000001</v>
      </c>
      <c r="H22" s="27">
        <f>RA!J26</f>
        <v>19.979360057443799</v>
      </c>
      <c r="I22" s="20">
        <f>VLOOKUP(B22,RMS!B:D,3,FALSE)</f>
        <v>805543.60250439402</v>
      </c>
      <c r="J22" s="21">
        <f>VLOOKUP(B22,RMS!B:E,4,FALSE)</f>
        <v>644601.20562004705</v>
      </c>
      <c r="K22" s="22">
        <f t="shared" si="1"/>
        <v>0.11229560594074428</v>
      </c>
      <c r="L22" s="22">
        <f t="shared" si="2"/>
        <v>2.9979952960275114E-2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266111.79849999998</v>
      </c>
      <c r="F23" s="25">
        <f>VLOOKUP(C23,RA!B27:I56,8,0)</f>
        <v>59895.575100000002</v>
      </c>
      <c r="G23" s="16">
        <f t="shared" si="0"/>
        <v>206216.22339999996</v>
      </c>
      <c r="H23" s="27">
        <f>RA!J27</f>
        <v>22.5076736310134</v>
      </c>
      <c r="I23" s="20">
        <f>VLOOKUP(B23,RMS!B:D,3,FALSE)</f>
        <v>266111.56048660498</v>
      </c>
      <c r="J23" s="21">
        <f>VLOOKUP(B23,RMS!B:E,4,FALSE)</f>
        <v>206216.21512938599</v>
      </c>
      <c r="K23" s="22">
        <f t="shared" si="1"/>
        <v>0.23801339499186724</v>
      </c>
      <c r="L23" s="22">
        <f t="shared" si="2"/>
        <v>8.2706139655783772E-3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2392219.4504</v>
      </c>
      <c r="F24" s="25">
        <f>VLOOKUP(C24,RA!B28:I57,8,0)</f>
        <v>-108094.98420000001</v>
      </c>
      <c r="G24" s="16">
        <f t="shared" si="0"/>
        <v>2500314.4345999998</v>
      </c>
      <c r="H24" s="27">
        <f>RA!J28</f>
        <v>-4.5186065259157404</v>
      </c>
      <c r="I24" s="20">
        <f>VLOOKUP(B24,RMS!B:D,3,FALSE)</f>
        <v>2392219.47242478</v>
      </c>
      <c r="J24" s="21">
        <f>VLOOKUP(B24,RMS!B:E,4,FALSE)</f>
        <v>2500314.4328991198</v>
      </c>
      <c r="K24" s="22">
        <f t="shared" si="1"/>
        <v>-2.2024780046194792E-2</v>
      </c>
      <c r="L24" s="22">
        <f t="shared" si="2"/>
        <v>1.7008800059556961E-3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994102.44319999998</v>
      </c>
      <c r="F25" s="25">
        <f>VLOOKUP(C25,RA!B29:I58,8,0)</f>
        <v>105373.155</v>
      </c>
      <c r="G25" s="16">
        <f t="shared" si="0"/>
        <v>888729.28819999995</v>
      </c>
      <c r="H25" s="27">
        <f>RA!J29</f>
        <v>10.5998285911868</v>
      </c>
      <c r="I25" s="20">
        <f>VLOOKUP(B25,RMS!B:D,3,FALSE)</f>
        <v>994102.81678407104</v>
      </c>
      <c r="J25" s="21">
        <f>VLOOKUP(B25,RMS!B:E,4,FALSE)</f>
        <v>888729.29920747399</v>
      </c>
      <c r="K25" s="22">
        <f t="shared" si="1"/>
        <v>-0.37358407105784863</v>
      </c>
      <c r="L25" s="22">
        <f t="shared" si="2"/>
        <v>-1.1007474036887288E-2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1086378.6351000001</v>
      </c>
      <c r="F26" s="25">
        <f>VLOOKUP(C26,RA!B30:I59,8,0)</f>
        <v>107219.3734</v>
      </c>
      <c r="G26" s="16">
        <f t="shared" si="0"/>
        <v>979159.26170000003</v>
      </c>
      <c r="H26" s="27">
        <f>RA!J30</f>
        <v>9.8694294913237695</v>
      </c>
      <c r="I26" s="20">
        <f>VLOOKUP(B26,RMS!B:D,3,FALSE)</f>
        <v>1086378.6109831899</v>
      </c>
      <c r="J26" s="21">
        <f>VLOOKUP(B26,RMS!B:E,4,FALSE)</f>
        <v>979159.23543743906</v>
      </c>
      <c r="K26" s="22">
        <f t="shared" si="1"/>
        <v>2.4116810178384185E-2</v>
      </c>
      <c r="L26" s="22">
        <f t="shared" si="2"/>
        <v>2.626256097573787E-2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2294300.1699000001</v>
      </c>
      <c r="F27" s="25">
        <f>VLOOKUP(C27,RA!B31:I60,8,0)</f>
        <v>-109733.49249999999</v>
      </c>
      <c r="G27" s="16">
        <f t="shared" si="0"/>
        <v>2404033.6624000003</v>
      </c>
      <c r="H27" s="27">
        <f>RA!J31</f>
        <v>-4.7828742698817299</v>
      </c>
      <c r="I27" s="20">
        <f>VLOOKUP(B27,RMS!B:D,3,FALSE)</f>
        <v>2294300.3750752201</v>
      </c>
      <c r="J27" s="21">
        <f>VLOOKUP(B27,RMS!B:E,4,FALSE)</f>
        <v>2404033.4951238902</v>
      </c>
      <c r="K27" s="22">
        <f t="shared" si="1"/>
        <v>-0.20517522003501654</v>
      </c>
      <c r="L27" s="22">
        <f t="shared" si="2"/>
        <v>0.16727611003443599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133132.53529999999</v>
      </c>
      <c r="F28" s="25">
        <f>VLOOKUP(C28,RA!B32:I61,8,0)</f>
        <v>29277.782599999999</v>
      </c>
      <c r="G28" s="16">
        <f t="shared" si="0"/>
        <v>103854.75269999998</v>
      </c>
      <c r="H28" s="27">
        <f>RA!J32</f>
        <v>21.991455757997599</v>
      </c>
      <c r="I28" s="20">
        <f>VLOOKUP(B28,RMS!B:D,3,FALSE)</f>
        <v>133132.44470919701</v>
      </c>
      <c r="J28" s="21">
        <f>VLOOKUP(B28,RMS!B:E,4,FALSE)</f>
        <v>103854.784998761</v>
      </c>
      <c r="K28" s="22">
        <f t="shared" si="1"/>
        <v>9.059080298175104E-2</v>
      </c>
      <c r="L28" s="22">
        <f t="shared" si="2"/>
        <v>-3.2298761012498289E-2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388617.7487</v>
      </c>
      <c r="F30" s="25">
        <f>VLOOKUP(C30,RA!B34:I64,8,0)</f>
        <v>20889.9961</v>
      </c>
      <c r="G30" s="16">
        <f t="shared" si="0"/>
        <v>367727.75260000001</v>
      </c>
      <c r="H30" s="27">
        <f>RA!J34</f>
        <v>0</v>
      </c>
      <c r="I30" s="20">
        <f>VLOOKUP(B30,RMS!B:D,3,FALSE)</f>
        <v>388617.74859999999</v>
      </c>
      <c r="J30" s="21">
        <f>VLOOKUP(B30,RMS!B:E,4,FALSE)</f>
        <v>367727.69819999998</v>
      </c>
      <c r="K30" s="22">
        <f t="shared" si="1"/>
        <v>1.0000000474974513E-4</v>
      </c>
      <c r="L30" s="22">
        <f t="shared" si="2"/>
        <v>5.4400000022724271E-2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5.3754611491320201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234173.66</v>
      </c>
      <c r="F32" s="25">
        <f>VLOOKUP(C32,RA!B34:I65,8,0)</f>
        <v>-19707.2</v>
      </c>
      <c r="G32" s="16">
        <f t="shared" si="0"/>
        <v>253880.86000000002</v>
      </c>
      <c r="H32" s="27">
        <f>RA!J34</f>
        <v>0</v>
      </c>
      <c r="I32" s="20">
        <f>VLOOKUP(B32,RMS!B:D,3,FALSE)</f>
        <v>234173.66</v>
      </c>
      <c r="J32" s="21">
        <f>VLOOKUP(B32,RMS!B:E,4,FALSE)</f>
        <v>253880.86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946671.47</v>
      </c>
      <c r="F33" s="25">
        <f>VLOOKUP(C33,RA!B34:I65,8,0)</f>
        <v>-155267.75</v>
      </c>
      <c r="G33" s="16">
        <f t="shared" si="0"/>
        <v>1101939.22</v>
      </c>
      <c r="H33" s="27">
        <f>RA!J34</f>
        <v>0</v>
      </c>
      <c r="I33" s="20">
        <f>VLOOKUP(B33,RMS!B:D,3,FALSE)</f>
        <v>946671.47</v>
      </c>
      <c r="J33" s="21">
        <f>VLOOKUP(B33,RMS!B:E,4,FALSE)</f>
        <v>1101939.22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1819086.72</v>
      </c>
      <c r="F34" s="25">
        <f>VLOOKUP(C34,RA!B34:I66,8,0)</f>
        <v>60557.36</v>
      </c>
      <c r="G34" s="16">
        <f t="shared" si="0"/>
        <v>1758529.3599999999</v>
      </c>
      <c r="H34" s="27">
        <f>RA!J35</f>
        <v>5.3754611491320201</v>
      </c>
      <c r="I34" s="20">
        <f>VLOOKUP(B34,RMS!B:D,3,FALSE)</f>
        <v>1819086.72</v>
      </c>
      <c r="J34" s="21">
        <f>VLOOKUP(B34,RMS!B:E,4,FALSE)</f>
        <v>1758529.36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539898.31000000006</v>
      </c>
      <c r="F35" s="25">
        <f>VLOOKUP(C35,RA!B34:I67,8,0)</f>
        <v>-118723.84</v>
      </c>
      <c r="G35" s="16">
        <f t="shared" si="0"/>
        <v>658622.15</v>
      </c>
      <c r="H35" s="27">
        <f>RA!J34</f>
        <v>0</v>
      </c>
      <c r="I35" s="20">
        <f>VLOOKUP(B35,RMS!B:D,3,FALSE)</f>
        <v>539898.31000000006</v>
      </c>
      <c r="J35" s="21">
        <f>VLOOKUP(B35,RMS!B:E,4,FALSE)</f>
        <v>658622.15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5.3754611491320201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21700</v>
      </c>
      <c r="F37" s="25">
        <f>VLOOKUP(C37,RA!B8:I68,8,0)</f>
        <v>1979.1023</v>
      </c>
      <c r="G37" s="16">
        <f t="shared" si="0"/>
        <v>19720.897700000001</v>
      </c>
      <c r="H37" s="27">
        <f>RA!J35</f>
        <v>5.3754611491320201</v>
      </c>
      <c r="I37" s="20">
        <f>VLOOKUP(B37,RMS!B:D,3,FALSE)</f>
        <v>21700</v>
      </c>
      <c r="J37" s="21">
        <f>VLOOKUP(B37,RMS!B:E,4,FALSE)</f>
        <v>19720.897435897401</v>
      </c>
      <c r="K37" s="22">
        <f t="shared" si="1"/>
        <v>0</v>
      </c>
      <c r="L37" s="22">
        <f t="shared" si="2"/>
        <v>2.6410260034026578E-4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470630.6839</v>
      </c>
      <c r="F38" s="25">
        <f>VLOOKUP(C38,RA!B8:I69,8,0)</f>
        <v>22685.3662</v>
      </c>
      <c r="G38" s="16">
        <f t="shared" si="0"/>
        <v>447945.31770000001</v>
      </c>
      <c r="H38" s="27">
        <f>RA!J36</f>
        <v>0</v>
      </c>
      <c r="I38" s="20">
        <f>VLOOKUP(B38,RMS!B:D,3,FALSE)</f>
        <v>470630.67903589702</v>
      </c>
      <c r="J38" s="21">
        <f>VLOOKUP(B38,RMS!B:E,4,FALSE)</f>
        <v>447945.32385982899</v>
      </c>
      <c r="K38" s="22">
        <f t="shared" si="1"/>
        <v>4.8641029861755669E-3</v>
      </c>
      <c r="L38" s="22">
        <f t="shared" si="2"/>
        <v>-6.1598289757966995E-3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580806.96</v>
      </c>
      <c r="F39" s="25">
        <f>VLOOKUP(C39,RA!B9:I70,8,0)</f>
        <v>-141095.93</v>
      </c>
      <c r="G39" s="16">
        <f t="shared" si="0"/>
        <v>721902.8899999999</v>
      </c>
      <c r="H39" s="27">
        <f>RA!J37</f>
        <v>-8.4156347900101203</v>
      </c>
      <c r="I39" s="20">
        <f>VLOOKUP(B39,RMS!B:D,3,FALSE)</f>
        <v>580806.96</v>
      </c>
      <c r="J39" s="21">
        <f>VLOOKUP(B39,RMS!B:E,4,FALSE)</f>
        <v>721902.89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239184.72</v>
      </c>
      <c r="F40" s="25">
        <f>VLOOKUP(C40,RA!B10:I71,8,0)</f>
        <v>26520.93</v>
      </c>
      <c r="G40" s="16">
        <f t="shared" si="0"/>
        <v>212663.79</v>
      </c>
      <c r="H40" s="27">
        <f>RA!J38</f>
        <v>-16.401439667343102</v>
      </c>
      <c r="I40" s="20">
        <f>VLOOKUP(B40,RMS!B:D,3,FALSE)</f>
        <v>239184.72</v>
      </c>
      <c r="J40" s="21">
        <f>VLOOKUP(B40,RMS!B:E,4,FALSE)</f>
        <v>212663.79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3.3289979710258102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8552.8431999999993</v>
      </c>
      <c r="F42" s="25">
        <f>VLOOKUP(C42,RA!B8:I72,8,0)</f>
        <v>730.4298</v>
      </c>
      <c r="G42" s="16">
        <f t="shared" si="0"/>
        <v>7822.4133999999995</v>
      </c>
      <c r="H42" s="27">
        <f>RA!J39</f>
        <v>3.3289979710258102</v>
      </c>
      <c r="I42" s="20">
        <f>VLOOKUP(B42,RMS!B:D,3,FALSE)</f>
        <v>8552.8432039936506</v>
      </c>
      <c r="J42" s="21">
        <f>VLOOKUP(B42,RMS!B:E,4,FALSE)</f>
        <v>7822.4134785568403</v>
      </c>
      <c r="K42" s="22">
        <f t="shared" si="1"/>
        <v>-3.9936512621352449E-6</v>
      </c>
      <c r="L42" s="22">
        <f t="shared" si="2"/>
        <v>-7.8556840890087187E-5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24270472.289000001</v>
      </c>
      <c r="E7" s="65"/>
      <c r="F7" s="65"/>
      <c r="G7" s="53">
        <v>21259121.055500001</v>
      </c>
      <c r="H7" s="54">
        <v>14.1649846465357</v>
      </c>
      <c r="I7" s="53">
        <v>862146.477000001</v>
      </c>
      <c r="J7" s="54">
        <v>3.55224433514937</v>
      </c>
      <c r="K7" s="53">
        <v>1098041.9208</v>
      </c>
      <c r="L7" s="54">
        <v>5.1650391280683801</v>
      </c>
      <c r="M7" s="54">
        <v>-0.21483282134450099</v>
      </c>
      <c r="N7" s="53">
        <v>221522920.58829999</v>
      </c>
      <c r="O7" s="53">
        <v>6903681699.0179005</v>
      </c>
      <c r="P7" s="53">
        <v>1030668</v>
      </c>
      <c r="Q7" s="53">
        <v>906957</v>
      </c>
      <c r="R7" s="54">
        <v>13.6402277064955</v>
      </c>
      <c r="S7" s="53">
        <v>23.548293232156201</v>
      </c>
      <c r="T7" s="53">
        <v>20.285863471035601</v>
      </c>
      <c r="U7" s="55">
        <v>13.8542090034181</v>
      </c>
    </row>
    <row r="8" spans="1:23" ht="12" thickBot="1">
      <c r="A8" s="74">
        <v>42684</v>
      </c>
      <c r="B8" s="72" t="s">
        <v>6</v>
      </c>
      <c r="C8" s="73"/>
      <c r="D8" s="56">
        <v>479804.02039999998</v>
      </c>
      <c r="E8" s="59"/>
      <c r="F8" s="59"/>
      <c r="G8" s="56">
        <v>834680.5344</v>
      </c>
      <c r="H8" s="57">
        <v>-42.516447835350398</v>
      </c>
      <c r="I8" s="56">
        <v>132305.698</v>
      </c>
      <c r="J8" s="57">
        <v>27.5749456808845</v>
      </c>
      <c r="K8" s="56">
        <v>212556.16810000001</v>
      </c>
      <c r="L8" s="57">
        <v>25.465571477929998</v>
      </c>
      <c r="M8" s="57">
        <v>-0.37754947700339198</v>
      </c>
      <c r="N8" s="56">
        <v>10745591.739600001</v>
      </c>
      <c r="O8" s="56">
        <v>257497206.60429999</v>
      </c>
      <c r="P8" s="56">
        <v>20011</v>
      </c>
      <c r="Q8" s="56">
        <v>19305</v>
      </c>
      <c r="R8" s="57">
        <v>3.65708365708366</v>
      </c>
      <c r="S8" s="56">
        <v>23.9770136624856</v>
      </c>
      <c r="T8" s="56">
        <v>26.535794084434102</v>
      </c>
      <c r="U8" s="58">
        <v>-10.671806163884</v>
      </c>
    </row>
    <row r="9" spans="1:23" ht="12" thickBot="1">
      <c r="A9" s="75"/>
      <c r="B9" s="72" t="s">
        <v>7</v>
      </c>
      <c r="C9" s="73"/>
      <c r="D9" s="56">
        <v>59149.356099999997</v>
      </c>
      <c r="E9" s="59"/>
      <c r="F9" s="59"/>
      <c r="G9" s="56">
        <v>64497.288500000002</v>
      </c>
      <c r="H9" s="57">
        <v>-8.2917166354985596</v>
      </c>
      <c r="I9" s="56">
        <v>14094.2418</v>
      </c>
      <c r="J9" s="57">
        <v>23.828225240815399</v>
      </c>
      <c r="K9" s="56">
        <v>15913.115400000001</v>
      </c>
      <c r="L9" s="57">
        <v>24.672533946911599</v>
      </c>
      <c r="M9" s="57">
        <v>-0.114300283400195</v>
      </c>
      <c r="N9" s="56">
        <v>742663.46050000004</v>
      </c>
      <c r="O9" s="56">
        <v>35968910.5656</v>
      </c>
      <c r="P9" s="56">
        <v>3525</v>
      </c>
      <c r="Q9" s="56">
        <v>3333</v>
      </c>
      <c r="R9" s="57">
        <v>5.7605760576057596</v>
      </c>
      <c r="S9" s="56">
        <v>16.779959177304999</v>
      </c>
      <c r="T9" s="56">
        <v>16.426009570957099</v>
      </c>
      <c r="U9" s="58">
        <v>2.1093591623666601</v>
      </c>
    </row>
    <row r="10" spans="1:23" ht="12" thickBot="1">
      <c r="A10" s="75"/>
      <c r="B10" s="72" t="s">
        <v>8</v>
      </c>
      <c r="C10" s="73"/>
      <c r="D10" s="56">
        <v>81747.248699999996</v>
      </c>
      <c r="E10" s="59"/>
      <c r="F10" s="59"/>
      <c r="G10" s="56">
        <v>112147.24800000001</v>
      </c>
      <c r="H10" s="57">
        <v>-27.1072182707506</v>
      </c>
      <c r="I10" s="56">
        <v>27611.509900000001</v>
      </c>
      <c r="J10" s="57">
        <v>33.776684034138</v>
      </c>
      <c r="K10" s="56">
        <v>30492.6031</v>
      </c>
      <c r="L10" s="57">
        <v>27.189791674602699</v>
      </c>
      <c r="M10" s="57">
        <v>-9.4484986754049996E-2</v>
      </c>
      <c r="N10" s="56">
        <v>1382440.4565000001</v>
      </c>
      <c r="O10" s="56">
        <v>57503286.576099999</v>
      </c>
      <c r="P10" s="56">
        <v>95944</v>
      </c>
      <c r="Q10" s="56">
        <v>91247</v>
      </c>
      <c r="R10" s="57">
        <v>5.1475664953368296</v>
      </c>
      <c r="S10" s="56">
        <v>0.85203085862586503</v>
      </c>
      <c r="T10" s="56">
        <v>1.0288033228489699</v>
      </c>
      <c r="U10" s="58">
        <v>-20.747190366813701</v>
      </c>
    </row>
    <row r="11" spans="1:23" ht="12" thickBot="1">
      <c r="A11" s="75"/>
      <c r="B11" s="72" t="s">
        <v>9</v>
      </c>
      <c r="C11" s="73"/>
      <c r="D11" s="56">
        <v>62241.315799999997</v>
      </c>
      <c r="E11" s="59"/>
      <c r="F11" s="59"/>
      <c r="G11" s="56">
        <v>70860.818799999994</v>
      </c>
      <c r="H11" s="57">
        <v>-12.163990123128499</v>
      </c>
      <c r="I11" s="56">
        <v>13994.0139</v>
      </c>
      <c r="J11" s="57">
        <v>22.4834801773262</v>
      </c>
      <c r="K11" s="56">
        <v>17254.257300000001</v>
      </c>
      <c r="L11" s="57">
        <v>24.349503141784201</v>
      </c>
      <c r="M11" s="57">
        <v>-0.18895298379490399</v>
      </c>
      <c r="N11" s="56">
        <v>815813.03390000004</v>
      </c>
      <c r="O11" s="56">
        <v>20773408.311799999</v>
      </c>
      <c r="P11" s="56">
        <v>2714</v>
      </c>
      <c r="Q11" s="56">
        <v>2738</v>
      </c>
      <c r="R11" s="57">
        <v>-0.876552227903582</v>
      </c>
      <c r="S11" s="56">
        <v>22.933425128960899</v>
      </c>
      <c r="T11" s="56">
        <v>23.3075848064281</v>
      </c>
      <c r="U11" s="58">
        <v>-1.6315036910670899</v>
      </c>
    </row>
    <row r="12" spans="1:23" ht="12" thickBot="1">
      <c r="A12" s="75"/>
      <c r="B12" s="72" t="s">
        <v>10</v>
      </c>
      <c r="C12" s="73"/>
      <c r="D12" s="56">
        <v>161489.05729999999</v>
      </c>
      <c r="E12" s="59"/>
      <c r="F12" s="59"/>
      <c r="G12" s="56">
        <v>522857.02110000001</v>
      </c>
      <c r="H12" s="57">
        <v>-69.114107531681398</v>
      </c>
      <c r="I12" s="56">
        <v>30289.959900000002</v>
      </c>
      <c r="J12" s="57">
        <v>18.756664015772898</v>
      </c>
      <c r="K12" s="56">
        <v>133940.70319999999</v>
      </c>
      <c r="L12" s="57">
        <v>25.617080347933801</v>
      </c>
      <c r="M12" s="57">
        <v>-0.77385545113369203</v>
      </c>
      <c r="N12" s="56">
        <v>5857626.7388000004</v>
      </c>
      <c r="O12" s="56">
        <v>78066052.408800006</v>
      </c>
      <c r="P12" s="56">
        <v>1416</v>
      </c>
      <c r="Q12" s="56">
        <v>1543</v>
      </c>
      <c r="R12" s="57">
        <v>-8.2307193778353795</v>
      </c>
      <c r="S12" s="56">
        <v>114.04594442090399</v>
      </c>
      <c r="T12" s="56">
        <v>115.383286973428</v>
      </c>
      <c r="U12" s="58">
        <v>-1.1726349054454299</v>
      </c>
    </row>
    <row r="13" spans="1:23" ht="12" thickBot="1">
      <c r="A13" s="75"/>
      <c r="B13" s="72" t="s">
        <v>11</v>
      </c>
      <c r="C13" s="73"/>
      <c r="D13" s="56">
        <v>257939.76259999999</v>
      </c>
      <c r="E13" s="59"/>
      <c r="F13" s="59"/>
      <c r="G13" s="56">
        <v>749134.48699999996</v>
      </c>
      <c r="H13" s="57">
        <v>-65.568296871106398</v>
      </c>
      <c r="I13" s="56">
        <v>75204.486999999994</v>
      </c>
      <c r="J13" s="57">
        <v>29.155833223210099</v>
      </c>
      <c r="K13" s="56">
        <v>153292.049</v>
      </c>
      <c r="L13" s="57">
        <v>20.4625540086769</v>
      </c>
      <c r="M13" s="57">
        <v>-0.50940386347109301</v>
      </c>
      <c r="N13" s="56">
        <v>5235156.7461999999</v>
      </c>
      <c r="O13" s="56">
        <v>109066012.9111</v>
      </c>
      <c r="P13" s="56">
        <v>8078</v>
      </c>
      <c r="Q13" s="56">
        <v>8779</v>
      </c>
      <c r="R13" s="57">
        <v>-7.9849641189201499</v>
      </c>
      <c r="S13" s="56">
        <v>31.931141693488499</v>
      </c>
      <c r="T13" s="56">
        <v>34.2065639822303</v>
      </c>
      <c r="U13" s="58">
        <v>-7.1260285979872897</v>
      </c>
    </row>
    <row r="14" spans="1:23" ht="12" thickBot="1">
      <c r="A14" s="75"/>
      <c r="B14" s="72" t="s">
        <v>12</v>
      </c>
      <c r="C14" s="73"/>
      <c r="D14" s="56">
        <v>151451.02439999999</v>
      </c>
      <c r="E14" s="59"/>
      <c r="F14" s="59"/>
      <c r="G14" s="56">
        <v>276414.06819999998</v>
      </c>
      <c r="H14" s="57">
        <v>-45.208641012288403</v>
      </c>
      <c r="I14" s="56">
        <v>26663.135699999999</v>
      </c>
      <c r="J14" s="57">
        <v>17.605120734990599</v>
      </c>
      <c r="K14" s="56">
        <v>61117.082300000002</v>
      </c>
      <c r="L14" s="57">
        <v>22.110698886634999</v>
      </c>
      <c r="M14" s="57">
        <v>-0.56373677052970195</v>
      </c>
      <c r="N14" s="56">
        <v>1574368.7257999999</v>
      </c>
      <c r="O14" s="56">
        <v>44832050.060500003</v>
      </c>
      <c r="P14" s="56">
        <v>2169</v>
      </c>
      <c r="Q14" s="56">
        <v>2904</v>
      </c>
      <c r="R14" s="57">
        <v>-25.309917355371901</v>
      </c>
      <c r="S14" s="56">
        <v>69.825276348547703</v>
      </c>
      <c r="T14" s="56">
        <v>52.777603960055103</v>
      </c>
      <c r="U14" s="58">
        <v>24.4147582078953</v>
      </c>
    </row>
    <row r="15" spans="1:23" ht="12" thickBot="1">
      <c r="A15" s="75"/>
      <c r="B15" s="72" t="s">
        <v>13</v>
      </c>
      <c r="C15" s="73"/>
      <c r="D15" s="56">
        <v>126680.0858</v>
      </c>
      <c r="E15" s="59"/>
      <c r="F15" s="59"/>
      <c r="G15" s="56">
        <v>214839.82629999999</v>
      </c>
      <c r="H15" s="57">
        <v>-41.0351013675159</v>
      </c>
      <c r="I15" s="56">
        <v>9047.527</v>
      </c>
      <c r="J15" s="57">
        <v>7.1420278434955096</v>
      </c>
      <c r="K15" s="56">
        <v>30092.772099999998</v>
      </c>
      <c r="L15" s="57">
        <v>14.007073371014</v>
      </c>
      <c r="M15" s="57">
        <v>-0.69934551160874903</v>
      </c>
      <c r="N15" s="56">
        <v>1737568.1562000001</v>
      </c>
      <c r="O15" s="56">
        <v>40272279.192000002</v>
      </c>
      <c r="P15" s="56">
        <v>5004</v>
      </c>
      <c r="Q15" s="56">
        <v>5460</v>
      </c>
      <c r="R15" s="57">
        <v>-8.3516483516483593</v>
      </c>
      <c r="S15" s="56">
        <v>25.315764548361301</v>
      </c>
      <c r="T15" s="56">
        <v>26.100145091575101</v>
      </c>
      <c r="U15" s="58">
        <v>-3.0983877327321498</v>
      </c>
    </row>
    <row r="16" spans="1:23" ht="12" thickBot="1">
      <c r="A16" s="75"/>
      <c r="B16" s="72" t="s">
        <v>14</v>
      </c>
      <c r="C16" s="73"/>
      <c r="D16" s="56">
        <v>579962.71739999996</v>
      </c>
      <c r="E16" s="59"/>
      <c r="F16" s="59"/>
      <c r="G16" s="56">
        <v>532095.55130000005</v>
      </c>
      <c r="H16" s="57">
        <v>8.9959718669047994</v>
      </c>
      <c r="I16" s="56">
        <v>-24412.7971</v>
      </c>
      <c r="J16" s="57">
        <v>-4.2093735282577702</v>
      </c>
      <c r="K16" s="56">
        <v>-13607.204599999999</v>
      </c>
      <c r="L16" s="57">
        <v>-2.55728591730476</v>
      </c>
      <c r="M16" s="57">
        <v>0.79410818148497597</v>
      </c>
      <c r="N16" s="56">
        <v>8015037.4214000003</v>
      </c>
      <c r="O16" s="56">
        <v>357217393.3143</v>
      </c>
      <c r="P16" s="56">
        <v>30924</v>
      </c>
      <c r="Q16" s="56">
        <v>25830</v>
      </c>
      <c r="R16" s="57">
        <v>19.721254355400699</v>
      </c>
      <c r="S16" s="56">
        <v>18.754453414823399</v>
      </c>
      <c r="T16" s="56">
        <v>19.304244959349599</v>
      </c>
      <c r="U16" s="58">
        <v>-2.9315252882368799</v>
      </c>
    </row>
    <row r="17" spans="1:21" ht="12" thickBot="1">
      <c r="A17" s="75"/>
      <c r="B17" s="72" t="s">
        <v>15</v>
      </c>
      <c r="C17" s="73"/>
      <c r="D17" s="56">
        <v>549184.66399999999</v>
      </c>
      <c r="E17" s="59"/>
      <c r="F17" s="59"/>
      <c r="G17" s="56">
        <v>502470.74190000002</v>
      </c>
      <c r="H17" s="57">
        <v>9.2968442149208297</v>
      </c>
      <c r="I17" s="56">
        <v>67000.534299999999</v>
      </c>
      <c r="J17" s="57">
        <v>12.2000009636103</v>
      </c>
      <c r="K17" s="56">
        <v>26158.267800000001</v>
      </c>
      <c r="L17" s="57">
        <v>5.2059285484140503</v>
      </c>
      <c r="M17" s="57">
        <v>1.5613521052796899</v>
      </c>
      <c r="N17" s="56">
        <v>5396503.3054999998</v>
      </c>
      <c r="O17" s="56">
        <v>357094524.51239997</v>
      </c>
      <c r="P17" s="56">
        <v>9133</v>
      </c>
      <c r="Q17" s="56">
        <v>9154</v>
      </c>
      <c r="R17" s="57">
        <v>-0.229407909110768</v>
      </c>
      <c r="S17" s="56">
        <v>60.131902332201904</v>
      </c>
      <c r="T17" s="56">
        <v>75.700492025344104</v>
      </c>
      <c r="U17" s="58">
        <v>-25.890732022966301</v>
      </c>
    </row>
    <row r="18" spans="1:21" ht="12" thickBot="1">
      <c r="A18" s="75"/>
      <c r="B18" s="72" t="s">
        <v>16</v>
      </c>
      <c r="C18" s="73"/>
      <c r="D18" s="56">
        <v>1449722.4617999999</v>
      </c>
      <c r="E18" s="59"/>
      <c r="F18" s="59"/>
      <c r="G18" s="56">
        <v>1782820.9461000001</v>
      </c>
      <c r="H18" s="57">
        <v>-18.683787905267099</v>
      </c>
      <c r="I18" s="56">
        <v>177616.69039999999</v>
      </c>
      <c r="J18" s="57">
        <v>12.2517719825813</v>
      </c>
      <c r="K18" s="56">
        <v>138799.2542</v>
      </c>
      <c r="L18" s="57">
        <v>7.7853726423637504</v>
      </c>
      <c r="M18" s="57">
        <v>0.279666028637782</v>
      </c>
      <c r="N18" s="56">
        <v>15399041.329500001</v>
      </c>
      <c r="O18" s="56">
        <v>673964189.86489999</v>
      </c>
      <c r="P18" s="56">
        <v>67256</v>
      </c>
      <c r="Q18" s="56">
        <v>59772</v>
      </c>
      <c r="R18" s="57">
        <v>12.5209128019809</v>
      </c>
      <c r="S18" s="56">
        <v>21.555288179493299</v>
      </c>
      <c r="T18" s="56">
        <v>22.413406881148401</v>
      </c>
      <c r="U18" s="58">
        <v>-3.9810124295692</v>
      </c>
    </row>
    <row r="19" spans="1:21" ht="12" thickBot="1">
      <c r="A19" s="75"/>
      <c r="B19" s="72" t="s">
        <v>17</v>
      </c>
      <c r="C19" s="73"/>
      <c r="D19" s="56">
        <v>552876.40819999995</v>
      </c>
      <c r="E19" s="59"/>
      <c r="F19" s="59"/>
      <c r="G19" s="56">
        <v>528098.81339999998</v>
      </c>
      <c r="H19" s="57">
        <v>4.6918482244785196</v>
      </c>
      <c r="I19" s="56">
        <v>48164.049400000004</v>
      </c>
      <c r="J19" s="57">
        <v>8.7115399907924704</v>
      </c>
      <c r="K19" s="56">
        <v>18382.593700000001</v>
      </c>
      <c r="L19" s="57">
        <v>3.4809003984783402</v>
      </c>
      <c r="M19" s="57">
        <v>1.6200899713080199</v>
      </c>
      <c r="N19" s="56">
        <v>6512718.3471999997</v>
      </c>
      <c r="O19" s="56">
        <v>204983489.37349999</v>
      </c>
      <c r="P19" s="56">
        <v>13107</v>
      </c>
      <c r="Q19" s="56">
        <v>11973</v>
      </c>
      <c r="R19" s="57">
        <v>9.4713104485091506</v>
      </c>
      <c r="S19" s="56">
        <v>42.181766094453401</v>
      </c>
      <c r="T19" s="56">
        <v>42.917964904368198</v>
      </c>
      <c r="U19" s="58">
        <v>-1.7453010579649899</v>
      </c>
    </row>
    <row r="20" spans="1:21" ht="12" thickBot="1">
      <c r="A20" s="75"/>
      <c r="B20" s="72" t="s">
        <v>18</v>
      </c>
      <c r="C20" s="73"/>
      <c r="D20" s="56">
        <v>1379816.6395</v>
      </c>
      <c r="E20" s="59"/>
      <c r="F20" s="59"/>
      <c r="G20" s="56">
        <v>1142622.78</v>
      </c>
      <c r="H20" s="57">
        <v>20.758719644990801</v>
      </c>
      <c r="I20" s="56">
        <v>89607.549899999998</v>
      </c>
      <c r="J20" s="57">
        <v>6.4941635964377697</v>
      </c>
      <c r="K20" s="56">
        <v>43561.573400000001</v>
      </c>
      <c r="L20" s="57">
        <v>3.8124194758308598</v>
      </c>
      <c r="M20" s="57">
        <v>1.05703198727895</v>
      </c>
      <c r="N20" s="56">
        <v>14290629.7214</v>
      </c>
      <c r="O20" s="56">
        <v>405078961.83200002</v>
      </c>
      <c r="P20" s="56">
        <v>47087</v>
      </c>
      <c r="Q20" s="56">
        <v>41543</v>
      </c>
      <c r="R20" s="57">
        <v>13.3452085790627</v>
      </c>
      <c r="S20" s="56">
        <v>29.303558083972199</v>
      </c>
      <c r="T20" s="56">
        <v>33.271510331463801</v>
      </c>
      <c r="U20" s="58">
        <v>-13.5408547867157</v>
      </c>
    </row>
    <row r="21" spans="1:21" ht="12" thickBot="1">
      <c r="A21" s="75"/>
      <c r="B21" s="72" t="s">
        <v>19</v>
      </c>
      <c r="C21" s="73"/>
      <c r="D21" s="56">
        <v>392938.17359999998</v>
      </c>
      <c r="E21" s="59"/>
      <c r="F21" s="59"/>
      <c r="G21" s="56">
        <v>362376.20520000003</v>
      </c>
      <c r="H21" s="57">
        <v>8.4337679906804102</v>
      </c>
      <c r="I21" s="56">
        <v>59519.031900000002</v>
      </c>
      <c r="J21" s="57">
        <v>15.1471747717209</v>
      </c>
      <c r="K21" s="56">
        <v>32844.095600000001</v>
      </c>
      <c r="L21" s="57">
        <v>9.0635353891056205</v>
      </c>
      <c r="M21" s="57">
        <v>0.81216839169107802</v>
      </c>
      <c r="N21" s="56">
        <v>3808713.0331000001</v>
      </c>
      <c r="O21" s="56">
        <v>128640592.48459999</v>
      </c>
      <c r="P21" s="56">
        <v>31652</v>
      </c>
      <c r="Q21" s="56">
        <v>28409</v>
      </c>
      <c r="R21" s="57">
        <v>11.4153965292689</v>
      </c>
      <c r="S21" s="56">
        <v>12.4143236951851</v>
      </c>
      <c r="T21" s="56">
        <v>11.4466595867507</v>
      </c>
      <c r="U21" s="58">
        <v>7.79473882101016</v>
      </c>
    </row>
    <row r="22" spans="1:21" ht="12" thickBot="1">
      <c r="A22" s="75"/>
      <c r="B22" s="72" t="s">
        <v>20</v>
      </c>
      <c r="C22" s="73"/>
      <c r="D22" s="56">
        <v>1092237.6318999999</v>
      </c>
      <c r="E22" s="59"/>
      <c r="F22" s="59"/>
      <c r="G22" s="56">
        <v>806397.68489999999</v>
      </c>
      <c r="H22" s="57">
        <v>35.446523762707301</v>
      </c>
      <c r="I22" s="56">
        <v>50565.0213</v>
      </c>
      <c r="J22" s="57">
        <v>4.6294890253908996</v>
      </c>
      <c r="K22" s="56">
        <v>69964.949200000003</v>
      </c>
      <c r="L22" s="57">
        <v>8.6762338868416098</v>
      </c>
      <c r="M22" s="57">
        <v>-0.27728066870375101</v>
      </c>
      <c r="N22" s="56">
        <v>11102482.6786</v>
      </c>
      <c r="O22" s="56">
        <v>455162196.60280001</v>
      </c>
      <c r="P22" s="56">
        <v>66346</v>
      </c>
      <c r="Q22" s="56">
        <v>56052</v>
      </c>
      <c r="R22" s="57">
        <v>18.365089559694599</v>
      </c>
      <c r="S22" s="56">
        <v>16.462750307478998</v>
      </c>
      <c r="T22" s="56">
        <v>17.0303242738885</v>
      </c>
      <c r="U22" s="58">
        <v>-3.4476254320136999</v>
      </c>
    </row>
    <row r="23" spans="1:21" ht="12" thickBot="1">
      <c r="A23" s="75"/>
      <c r="B23" s="72" t="s">
        <v>21</v>
      </c>
      <c r="C23" s="73"/>
      <c r="D23" s="56">
        <v>2859563.5321</v>
      </c>
      <c r="E23" s="59"/>
      <c r="F23" s="59"/>
      <c r="G23" s="56">
        <v>3112515.5263999999</v>
      </c>
      <c r="H23" s="57">
        <v>-8.1269311640211903</v>
      </c>
      <c r="I23" s="56">
        <v>65858.119500000001</v>
      </c>
      <c r="J23" s="57">
        <v>2.3030829271918698</v>
      </c>
      <c r="K23" s="56">
        <v>193569.5338</v>
      </c>
      <c r="L23" s="57">
        <v>6.2190704643291097</v>
      </c>
      <c r="M23" s="57">
        <v>-0.65977022206373703</v>
      </c>
      <c r="N23" s="56">
        <v>29675042.9485</v>
      </c>
      <c r="O23" s="56">
        <v>1008174116.1705</v>
      </c>
      <c r="P23" s="56">
        <v>83333</v>
      </c>
      <c r="Q23" s="56">
        <v>64716</v>
      </c>
      <c r="R23" s="57">
        <v>28.767229124173301</v>
      </c>
      <c r="S23" s="56">
        <v>34.314899644798601</v>
      </c>
      <c r="T23" s="56">
        <v>31.868556409543199</v>
      </c>
      <c r="U23" s="58">
        <v>7.1290991976604996</v>
      </c>
    </row>
    <row r="24" spans="1:21" ht="12" thickBot="1">
      <c r="A24" s="75"/>
      <c r="B24" s="72" t="s">
        <v>22</v>
      </c>
      <c r="C24" s="73"/>
      <c r="D24" s="56">
        <v>376163.7009</v>
      </c>
      <c r="E24" s="59"/>
      <c r="F24" s="59"/>
      <c r="G24" s="56">
        <v>273707.84460000001</v>
      </c>
      <c r="H24" s="57">
        <v>37.432561149180898</v>
      </c>
      <c r="I24" s="56">
        <v>31144.525699999998</v>
      </c>
      <c r="J24" s="57">
        <v>8.2795138460953002</v>
      </c>
      <c r="K24" s="56">
        <v>3631.3153000000002</v>
      </c>
      <c r="L24" s="57">
        <v>1.32671217564365</v>
      </c>
      <c r="M24" s="57">
        <v>7.5766514684087101</v>
      </c>
      <c r="N24" s="56">
        <v>3106614.2266000002</v>
      </c>
      <c r="O24" s="56">
        <v>98708411.994599998</v>
      </c>
      <c r="P24" s="56">
        <v>31044</v>
      </c>
      <c r="Q24" s="56">
        <v>26391</v>
      </c>
      <c r="R24" s="57">
        <v>17.631010571785801</v>
      </c>
      <c r="S24" s="56">
        <v>12.117114447236199</v>
      </c>
      <c r="T24" s="56">
        <v>11.140781724830401</v>
      </c>
      <c r="U24" s="58">
        <v>8.0574688524827707</v>
      </c>
    </row>
    <row r="25" spans="1:21" ht="12" thickBot="1">
      <c r="A25" s="75"/>
      <c r="B25" s="72" t="s">
        <v>23</v>
      </c>
      <c r="C25" s="73"/>
      <c r="D25" s="56">
        <v>436392.62550000002</v>
      </c>
      <c r="E25" s="59"/>
      <c r="F25" s="59"/>
      <c r="G25" s="56">
        <v>368129.42869999999</v>
      </c>
      <c r="H25" s="57">
        <v>18.5432599184103</v>
      </c>
      <c r="I25" s="56">
        <v>24424.825499999999</v>
      </c>
      <c r="J25" s="57">
        <v>5.5969840168621303</v>
      </c>
      <c r="K25" s="56">
        <v>15733.5996</v>
      </c>
      <c r="L25" s="57">
        <v>4.2739314962026</v>
      </c>
      <c r="M25" s="57">
        <v>0.55239907719527803</v>
      </c>
      <c r="N25" s="56">
        <v>3958045.6310999999</v>
      </c>
      <c r="O25" s="56">
        <v>115800410.48190001</v>
      </c>
      <c r="P25" s="56">
        <v>24368</v>
      </c>
      <c r="Q25" s="56">
        <v>22791</v>
      </c>
      <c r="R25" s="57">
        <v>6.9193980079855999</v>
      </c>
      <c r="S25" s="56">
        <v>17.908430133782002</v>
      </c>
      <c r="T25" s="56">
        <v>16.648326545566199</v>
      </c>
      <c r="U25" s="58">
        <v>7.0363710208118704</v>
      </c>
    </row>
    <row r="26" spans="1:21" ht="12" thickBot="1">
      <c r="A26" s="75"/>
      <c r="B26" s="72" t="s">
        <v>24</v>
      </c>
      <c r="C26" s="73"/>
      <c r="D26" s="56">
        <v>805543.71479999996</v>
      </c>
      <c r="E26" s="59"/>
      <c r="F26" s="59"/>
      <c r="G26" s="56">
        <v>459609.62609999999</v>
      </c>
      <c r="H26" s="57">
        <v>75.266937212653801</v>
      </c>
      <c r="I26" s="56">
        <v>160942.4792</v>
      </c>
      <c r="J26" s="57">
        <v>19.979360057443799</v>
      </c>
      <c r="K26" s="56">
        <v>88084.046799999996</v>
      </c>
      <c r="L26" s="57">
        <v>19.1649699653669</v>
      </c>
      <c r="M26" s="57">
        <v>0.82714674276295896</v>
      </c>
      <c r="N26" s="56">
        <v>6834633.6566000003</v>
      </c>
      <c r="O26" s="56">
        <v>219238158.69170001</v>
      </c>
      <c r="P26" s="56">
        <v>57793</v>
      </c>
      <c r="Q26" s="56">
        <v>49408</v>
      </c>
      <c r="R26" s="57">
        <v>16.970935880829</v>
      </c>
      <c r="S26" s="56">
        <v>13.938430515806401</v>
      </c>
      <c r="T26" s="56">
        <v>13.4772254270563</v>
      </c>
      <c r="U26" s="58">
        <v>3.3088738952857799</v>
      </c>
    </row>
    <row r="27" spans="1:21" ht="12" thickBot="1">
      <c r="A27" s="75"/>
      <c r="B27" s="72" t="s">
        <v>25</v>
      </c>
      <c r="C27" s="73"/>
      <c r="D27" s="56">
        <v>266111.79849999998</v>
      </c>
      <c r="E27" s="59"/>
      <c r="F27" s="59"/>
      <c r="G27" s="56">
        <v>247557.8241</v>
      </c>
      <c r="H27" s="57">
        <v>7.4948042815666396</v>
      </c>
      <c r="I27" s="56">
        <v>59895.575100000002</v>
      </c>
      <c r="J27" s="57">
        <v>22.5076736310134</v>
      </c>
      <c r="K27" s="56">
        <v>45799.727700000003</v>
      </c>
      <c r="L27" s="57">
        <v>18.500618134977401</v>
      </c>
      <c r="M27" s="57">
        <v>0.30777142371525501</v>
      </c>
      <c r="N27" s="56">
        <v>2437047.7801999999</v>
      </c>
      <c r="O27" s="56">
        <v>80224708.513600007</v>
      </c>
      <c r="P27" s="56">
        <v>34180</v>
      </c>
      <c r="Q27" s="56">
        <v>29773</v>
      </c>
      <c r="R27" s="57">
        <v>14.8020018137238</v>
      </c>
      <c r="S27" s="56">
        <v>7.78559972205968</v>
      </c>
      <c r="T27" s="56">
        <v>7.86613140093373</v>
      </c>
      <c r="U27" s="58">
        <v>-1.03436705904455</v>
      </c>
    </row>
    <row r="28" spans="1:21" ht="12" thickBot="1">
      <c r="A28" s="75"/>
      <c r="B28" s="72" t="s">
        <v>26</v>
      </c>
      <c r="C28" s="73"/>
      <c r="D28" s="56">
        <v>2392219.4504</v>
      </c>
      <c r="E28" s="59"/>
      <c r="F28" s="59"/>
      <c r="G28" s="56">
        <v>1194214.5859999999</v>
      </c>
      <c r="H28" s="57">
        <v>100.31738671126899</v>
      </c>
      <c r="I28" s="56">
        <v>-108094.98420000001</v>
      </c>
      <c r="J28" s="57">
        <v>-4.5186065259157404</v>
      </c>
      <c r="K28" s="56">
        <v>18631.5785</v>
      </c>
      <c r="L28" s="57">
        <v>1.56015331904513</v>
      </c>
      <c r="M28" s="57">
        <v>-6.8017083308319801</v>
      </c>
      <c r="N28" s="56">
        <v>14186866.902799999</v>
      </c>
      <c r="O28" s="56">
        <v>341178241.5068</v>
      </c>
      <c r="P28" s="56">
        <v>67190</v>
      </c>
      <c r="Q28" s="56">
        <v>63530</v>
      </c>
      <c r="R28" s="57">
        <v>5.7610577679836403</v>
      </c>
      <c r="S28" s="56">
        <v>35.603801910998698</v>
      </c>
      <c r="T28" s="56">
        <v>33.245414756807797</v>
      </c>
      <c r="U28" s="58">
        <v>6.6239756082406203</v>
      </c>
    </row>
    <row r="29" spans="1:21" ht="12" thickBot="1">
      <c r="A29" s="75"/>
      <c r="B29" s="72" t="s">
        <v>27</v>
      </c>
      <c r="C29" s="73"/>
      <c r="D29" s="56">
        <v>994102.44319999998</v>
      </c>
      <c r="E29" s="59"/>
      <c r="F29" s="59"/>
      <c r="G29" s="56">
        <v>821653.49</v>
      </c>
      <c r="H29" s="57">
        <v>20.9880387899283</v>
      </c>
      <c r="I29" s="56">
        <v>105373.155</v>
      </c>
      <c r="J29" s="57">
        <v>10.5998285911868</v>
      </c>
      <c r="K29" s="56">
        <v>84686.877800000002</v>
      </c>
      <c r="L29" s="57">
        <v>10.306884694179301</v>
      </c>
      <c r="M29" s="57">
        <v>0.244267798475858</v>
      </c>
      <c r="N29" s="56">
        <v>8739728.0952000003</v>
      </c>
      <c r="O29" s="56">
        <v>241258340.77270001</v>
      </c>
      <c r="P29" s="56">
        <v>134764</v>
      </c>
      <c r="Q29" s="56">
        <v>125463</v>
      </c>
      <c r="R29" s="57">
        <v>7.4133409849916001</v>
      </c>
      <c r="S29" s="56">
        <v>7.3766172212163497</v>
      </c>
      <c r="T29" s="56">
        <v>7.6613970724436697</v>
      </c>
      <c r="U29" s="58">
        <v>-3.8605751482976101</v>
      </c>
    </row>
    <row r="30" spans="1:21" ht="12" thickBot="1">
      <c r="A30" s="75"/>
      <c r="B30" s="72" t="s">
        <v>28</v>
      </c>
      <c r="C30" s="73"/>
      <c r="D30" s="56">
        <v>1086378.6351000001</v>
      </c>
      <c r="E30" s="59"/>
      <c r="F30" s="59"/>
      <c r="G30" s="56">
        <v>902890.00719999999</v>
      </c>
      <c r="H30" s="57">
        <v>20.3223677786651</v>
      </c>
      <c r="I30" s="56">
        <v>107219.3734</v>
      </c>
      <c r="J30" s="57">
        <v>9.8694294913237695</v>
      </c>
      <c r="K30" s="56">
        <v>80287.806100000002</v>
      </c>
      <c r="L30" s="57">
        <v>8.8923130680097806</v>
      </c>
      <c r="M30" s="57">
        <v>0.335437828086325</v>
      </c>
      <c r="N30" s="56">
        <v>9761599.1699000001</v>
      </c>
      <c r="O30" s="56">
        <v>385704451.45389998</v>
      </c>
      <c r="P30" s="56">
        <v>89979</v>
      </c>
      <c r="Q30" s="56">
        <v>74992</v>
      </c>
      <c r="R30" s="57">
        <v>19.9847983784937</v>
      </c>
      <c r="S30" s="56">
        <v>12.0736909178808</v>
      </c>
      <c r="T30" s="56">
        <v>11.931966959142301</v>
      </c>
      <c r="U30" s="58">
        <v>1.1738246382358499</v>
      </c>
    </row>
    <row r="31" spans="1:21" ht="12" thickBot="1">
      <c r="A31" s="75"/>
      <c r="B31" s="72" t="s">
        <v>29</v>
      </c>
      <c r="C31" s="73"/>
      <c r="D31" s="56">
        <v>2294300.1699000001</v>
      </c>
      <c r="E31" s="59"/>
      <c r="F31" s="59"/>
      <c r="G31" s="56">
        <v>2094412.8129</v>
      </c>
      <c r="H31" s="57">
        <v>9.5438375743714499</v>
      </c>
      <c r="I31" s="56">
        <v>-109733.49249999999</v>
      </c>
      <c r="J31" s="57">
        <v>-4.7828742698817299</v>
      </c>
      <c r="K31" s="56">
        <v>-164609.701</v>
      </c>
      <c r="L31" s="57">
        <v>-7.8594678177162001</v>
      </c>
      <c r="M31" s="57">
        <v>-0.333371655295091</v>
      </c>
      <c r="N31" s="56">
        <v>22846498.9778</v>
      </c>
      <c r="O31" s="56">
        <v>411214814.55119997</v>
      </c>
      <c r="P31" s="56">
        <v>51217</v>
      </c>
      <c r="Q31" s="56">
        <v>37148</v>
      </c>
      <c r="R31" s="57">
        <v>37.872832992354901</v>
      </c>
      <c r="S31" s="56">
        <v>44.795676628853698</v>
      </c>
      <c r="T31" s="56">
        <v>39.6793483283084</v>
      </c>
      <c r="U31" s="58">
        <v>11.4214778871088</v>
      </c>
    </row>
    <row r="32" spans="1:21" ht="12" thickBot="1">
      <c r="A32" s="75"/>
      <c r="B32" s="72" t="s">
        <v>30</v>
      </c>
      <c r="C32" s="73"/>
      <c r="D32" s="56">
        <v>133132.53529999999</v>
      </c>
      <c r="E32" s="59"/>
      <c r="F32" s="59"/>
      <c r="G32" s="56">
        <v>97439.258799999996</v>
      </c>
      <c r="H32" s="57">
        <v>36.631309535371798</v>
      </c>
      <c r="I32" s="56">
        <v>29277.782599999999</v>
      </c>
      <c r="J32" s="57">
        <v>21.991455757997599</v>
      </c>
      <c r="K32" s="56">
        <v>21048.124199999998</v>
      </c>
      <c r="L32" s="57">
        <v>21.6012769998616</v>
      </c>
      <c r="M32" s="57">
        <v>0.39099248568668199</v>
      </c>
      <c r="N32" s="56">
        <v>1314093.9028</v>
      </c>
      <c r="O32" s="56">
        <v>39694987.575999998</v>
      </c>
      <c r="P32" s="56">
        <v>25398</v>
      </c>
      <c r="Q32" s="56">
        <v>22574</v>
      </c>
      <c r="R32" s="57">
        <v>12.5099672189244</v>
      </c>
      <c r="S32" s="56">
        <v>5.24185114182219</v>
      </c>
      <c r="T32" s="56">
        <v>5.3951486267387301</v>
      </c>
      <c r="U32" s="58">
        <v>-2.9244913823181702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388617.7487</v>
      </c>
      <c r="E35" s="59"/>
      <c r="F35" s="59"/>
      <c r="G35" s="56">
        <v>267324.54749999999</v>
      </c>
      <c r="H35" s="57">
        <v>45.373012816939301</v>
      </c>
      <c r="I35" s="56">
        <v>20889.9961</v>
      </c>
      <c r="J35" s="57">
        <v>5.3754611491320201</v>
      </c>
      <c r="K35" s="56">
        <v>-13884.853800000001</v>
      </c>
      <c r="L35" s="57">
        <v>-5.1940062855619402</v>
      </c>
      <c r="M35" s="57">
        <v>-2.50451682105576</v>
      </c>
      <c r="N35" s="56">
        <v>2685189.4950999999</v>
      </c>
      <c r="O35" s="56">
        <v>66754556.274999999</v>
      </c>
      <c r="P35" s="56">
        <v>23109</v>
      </c>
      <c r="Q35" s="56">
        <v>19597</v>
      </c>
      <c r="R35" s="57">
        <v>17.9211103740369</v>
      </c>
      <c r="S35" s="56">
        <v>16.816727192868601</v>
      </c>
      <c r="T35" s="56">
        <v>16.5518744297597</v>
      </c>
      <c r="U35" s="58">
        <v>1.5749364312768199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234173.66</v>
      </c>
      <c r="E37" s="59"/>
      <c r="F37" s="59"/>
      <c r="G37" s="56">
        <v>72652.17</v>
      </c>
      <c r="H37" s="57">
        <v>222.321631962266</v>
      </c>
      <c r="I37" s="56">
        <v>-19707.2</v>
      </c>
      <c r="J37" s="57">
        <v>-8.4156347900101203</v>
      </c>
      <c r="K37" s="56">
        <v>2684.97</v>
      </c>
      <c r="L37" s="57">
        <v>3.6956501092809799</v>
      </c>
      <c r="M37" s="57">
        <v>-8.3398213015415408</v>
      </c>
      <c r="N37" s="56">
        <v>7645332.3600000003</v>
      </c>
      <c r="O37" s="56">
        <v>72260446.980000004</v>
      </c>
      <c r="P37" s="56">
        <v>124</v>
      </c>
      <c r="Q37" s="56">
        <v>60</v>
      </c>
      <c r="R37" s="57">
        <v>106.666666666667</v>
      </c>
      <c r="S37" s="56">
        <v>1888.4972580645201</v>
      </c>
      <c r="T37" s="56">
        <v>5629.1180000000004</v>
      </c>
      <c r="U37" s="58">
        <v>-198.07393026184101</v>
      </c>
    </row>
    <row r="38" spans="1:21" ht="12" thickBot="1">
      <c r="A38" s="75"/>
      <c r="B38" s="72" t="s">
        <v>35</v>
      </c>
      <c r="C38" s="73"/>
      <c r="D38" s="56">
        <v>946671.47</v>
      </c>
      <c r="E38" s="59"/>
      <c r="F38" s="59"/>
      <c r="G38" s="56">
        <v>620865.9</v>
      </c>
      <c r="H38" s="57">
        <v>52.4759968295891</v>
      </c>
      <c r="I38" s="56">
        <v>-155267.75</v>
      </c>
      <c r="J38" s="57">
        <v>-16.401439667343102</v>
      </c>
      <c r="K38" s="56">
        <v>-95249.8</v>
      </c>
      <c r="L38" s="57">
        <v>-15.3414449078295</v>
      </c>
      <c r="M38" s="57">
        <v>0.63011103435387805</v>
      </c>
      <c r="N38" s="56">
        <v>3707560.88</v>
      </c>
      <c r="O38" s="56">
        <v>127391432.86</v>
      </c>
      <c r="P38" s="56">
        <v>398</v>
      </c>
      <c r="Q38" s="56">
        <v>166</v>
      </c>
      <c r="R38" s="57">
        <v>139.759036144578</v>
      </c>
      <c r="S38" s="56">
        <v>2378.5715326633199</v>
      </c>
      <c r="T38" s="56">
        <v>2385.43518072289</v>
      </c>
      <c r="U38" s="58">
        <v>-0.28856176765427499</v>
      </c>
    </row>
    <row r="39" spans="1:21" ht="12" thickBot="1">
      <c r="A39" s="75"/>
      <c r="B39" s="72" t="s">
        <v>36</v>
      </c>
      <c r="C39" s="73"/>
      <c r="D39" s="56">
        <v>1819086.72</v>
      </c>
      <c r="E39" s="59"/>
      <c r="F39" s="59"/>
      <c r="G39" s="56">
        <v>496840.19</v>
      </c>
      <c r="H39" s="57">
        <v>266.13115376193701</v>
      </c>
      <c r="I39" s="56">
        <v>60557.36</v>
      </c>
      <c r="J39" s="57">
        <v>3.3289979710258102</v>
      </c>
      <c r="K39" s="56">
        <v>-59537.54</v>
      </c>
      <c r="L39" s="57">
        <v>-11.9832375074166</v>
      </c>
      <c r="M39" s="57">
        <v>-2.01712902481359</v>
      </c>
      <c r="N39" s="56">
        <v>2719767.1</v>
      </c>
      <c r="O39" s="56">
        <v>110881525.95999999</v>
      </c>
      <c r="P39" s="56">
        <v>605</v>
      </c>
      <c r="Q39" s="56">
        <v>50</v>
      </c>
      <c r="R39" s="57">
        <v>1110</v>
      </c>
      <c r="S39" s="56">
        <v>3006.7549090909101</v>
      </c>
      <c r="T39" s="56">
        <v>2004.1912</v>
      </c>
      <c r="U39" s="58">
        <v>33.343712387719499</v>
      </c>
    </row>
    <row r="40" spans="1:21" ht="12" thickBot="1">
      <c r="A40" s="75"/>
      <c r="B40" s="72" t="s">
        <v>37</v>
      </c>
      <c r="C40" s="73"/>
      <c r="D40" s="56">
        <v>539898.31000000006</v>
      </c>
      <c r="E40" s="59"/>
      <c r="F40" s="59"/>
      <c r="G40" s="56">
        <v>397713.7</v>
      </c>
      <c r="H40" s="57">
        <v>35.750493382551298</v>
      </c>
      <c r="I40" s="56">
        <v>-118723.84</v>
      </c>
      <c r="J40" s="57">
        <v>-21.990037346106899</v>
      </c>
      <c r="K40" s="56">
        <v>-88287.32</v>
      </c>
      <c r="L40" s="57">
        <v>-22.198712289770299</v>
      </c>
      <c r="M40" s="57">
        <v>0.34474395643677902</v>
      </c>
      <c r="N40" s="56">
        <v>2003664.66</v>
      </c>
      <c r="O40" s="56">
        <v>92078563.989999995</v>
      </c>
      <c r="P40" s="56">
        <v>217</v>
      </c>
      <c r="Q40" s="56">
        <v>81</v>
      </c>
      <c r="R40" s="57">
        <v>167.90123456790101</v>
      </c>
      <c r="S40" s="56">
        <v>2488.0106451612901</v>
      </c>
      <c r="T40" s="56">
        <v>1993.39333333333</v>
      </c>
      <c r="U40" s="58">
        <v>19.880031976145101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6">
        <v>3.68</v>
      </c>
      <c r="H41" s="59"/>
      <c r="I41" s="59"/>
      <c r="J41" s="59"/>
      <c r="K41" s="56">
        <v>-274.12</v>
      </c>
      <c r="L41" s="57">
        <v>-7448.9130434782601</v>
      </c>
      <c r="M41" s="59"/>
      <c r="N41" s="56">
        <v>5.12</v>
      </c>
      <c r="O41" s="56">
        <v>1378.02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2" t="s">
        <v>32</v>
      </c>
      <c r="C42" s="73"/>
      <c r="D42" s="56">
        <v>21700</v>
      </c>
      <c r="E42" s="59"/>
      <c r="F42" s="59"/>
      <c r="G42" s="56">
        <v>103567.52039999999</v>
      </c>
      <c r="H42" s="57">
        <v>-79.047485238432003</v>
      </c>
      <c r="I42" s="56">
        <v>1979.1023</v>
      </c>
      <c r="J42" s="57">
        <v>9.1202870967741898</v>
      </c>
      <c r="K42" s="56">
        <v>5176.4771000000001</v>
      </c>
      <c r="L42" s="57">
        <v>4.9981664908142402</v>
      </c>
      <c r="M42" s="57">
        <v>-0.61767390026703695</v>
      </c>
      <c r="N42" s="56">
        <v>167270.08360000001</v>
      </c>
      <c r="O42" s="56">
        <v>20671230.149300002</v>
      </c>
      <c r="P42" s="56">
        <v>72</v>
      </c>
      <c r="Q42" s="56">
        <v>43</v>
      </c>
      <c r="R42" s="57">
        <v>67.441860465116307</v>
      </c>
      <c r="S42" s="56">
        <v>301.38888888888903</v>
      </c>
      <c r="T42" s="56">
        <v>169.96620232558101</v>
      </c>
      <c r="U42" s="58">
        <v>43.605684021005302</v>
      </c>
    </row>
    <row r="43" spans="1:21" ht="12" thickBot="1">
      <c r="A43" s="75"/>
      <c r="B43" s="72" t="s">
        <v>33</v>
      </c>
      <c r="C43" s="73"/>
      <c r="D43" s="56">
        <v>470630.6839</v>
      </c>
      <c r="E43" s="59"/>
      <c r="F43" s="59"/>
      <c r="G43" s="56">
        <v>672450.52729999996</v>
      </c>
      <c r="H43" s="57">
        <v>-30.0125935227295</v>
      </c>
      <c r="I43" s="56">
        <v>22685.3662</v>
      </c>
      <c r="J43" s="57">
        <v>4.82020551911575</v>
      </c>
      <c r="K43" s="56">
        <v>33983.257400000002</v>
      </c>
      <c r="L43" s="57">
        <v>5.0536442489603504</v>
      </c>
      <c r="M43" s="57">
        <v>-0.332454628084005</v>
      </c>
      <c r="N43" s="56">
        <v>3631964.1134000001</v>
      </c>
      <c r="O43" s="56">
        <v>144816522.46709999</v>
      </c>
      <c r="P43" s="56">
        <v>2057</v>
      </c>
      <c r="Q43" s="56">
        <v>1916</v>
      </c>
      <c r="R43" s="57">
        <v>7.3590814196242302</v>
      </c>
      <c r="S43" s="56">
        <v>228.79469319397199</v>
      </c>
      <c r="T43" s="56">
        <v>195.509727609603</v>
      </c>
      <c r="U43" s="58">
        <v>14.547962244976301</v>
      </c>
    </row>
    <row r="44" spans="1:21" ht="12" thickBot="1">
      <c r="A44" s="75"/>
      <c r="B44" s="72" t="s">
        <v>38</v>
      </c>
      <c r="C44" s="73"/>
      <c r="D44" s="56">
        <v>580806.96</v>
      </c>
      <c r="E44" s="59"/>
      <c r="F44" s="59"/>
      <c r="G44" s="56">
        <v>417268.54</v>
      </c>
      <c r="H44" s="57">
        <v>39.192607235618603</v>
      </c>
      <c r="I44" s="56">
        <v>-141095.93</v>
      </c>
      <c r="J44" s="57">
        <v>-24.293085261925899</v>
      </c>
      <c r="K44" s="56">
        <v>-61713.65</v>
      </c>
      <c r="L44" s="57">
        <v>-14.7899120312305</v>
      </c>
      <c r="M44" s="57">
        <v>1.2863001945274699</v>
      </c>
      <c r="N44" s="56">
        <v>2515110.88</v>
      </c>
      <c r="O44" s="56">
        <v>65066544.450000003</v>
      </c>
      <c r="P44" s="56">
        <v>310</v>
      </c>
      <c r="Q44" s="56">
        <v>134</v>
      </c>
      <c r="R44" s="57">
        <v>131.34328358209001</v>
      </c>
      <c r="S44" s="56">
        <v>1873.5708387096799</v>
      </c>
      <c r="T44" s="56">
        <v>1465.1593283582099</v>
      </c>
      <c r="U44" s="58">
        <v>21.798562504993999</v>
      </c>
    </row>
    <row r="45" spans="1:21" ht="12" thickBot="1">
      <c r="A45" s="75"/>
      <c r="B45" s="72" t="s">
        <v>39</v>
      </c>
      <c r="C45" s="73"/>
      <c r="D45" s="56">
        <v>239184.72</v>
      </c>
      <c r="E45" s="59"/>
      <c r="F45" s="59"/>
      <c r="G45" s="56">
        <v>128867.57</v>
      </c>
      <c r="H45" s="57">
        <v>85.6050517597251</v>
      </c>
      <c r="I45" s="56">
        <v>26520.93</v>
      </c>
      <c r="J45" s="57">
        <v>11.088053618140799</v>
      </c>
      <c r="K45" s="56">
        <v>17090.740000000002</v>
      </c>
      <c r="L45" s="57">
        <v>13.262250541389101</v>
      </c>
      <c r="M45" s="57">
        <v>0.55177189519002701</v>
      </c>
      <c r="N45" s="56">
        <v>897581.1</v>
      </c>
      <c r="O45" s="56">
        <v>28476852.390000001</v>
      </c>
      <c r="P45" s="56">
        <v>132</v>
      </c>
      <c r="Q45" s="56">
        <v>70</v>
      </c>
      <c r="R45" s="57">
        <v>88.571428571428598</v>
      </c>
      <c r="S45" s="56">
        <v>1812.00545454545</v>
      </c>
      <c r="T45" s="56">
        <v>1237.07057142857</v>
      </c>
      <c r="U45" s="58">
        <v>31.7292026729084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8552.8431999999993</v>
      </c>
      <c r="E47" s="62"/>
      <c r="F47" s="62"/>
      <c r="G47" s="61">
        <v>7122.2903999999999</v>
      </c>
      <c r="H47" s="63">
        <v>20.0855724725855</v>
      </c>
      <c r="I47" s="61">
        <v>730.4298</v>
      </c>
      <c r="J47" s="63">
        <v>8.5401986558107392</v>
      </c>
      <c r="K47" s="61">
        <v>428.57150000000001</v>
      </c>
      <c r="L47" s="63">
        <v>6.0173269542617902</v>
      </c>
      <c r="M47" s="63">
        <v>0.70433591594401401</v>
      </c>
      <c r="N47" s="61">
        <v>72948.610499999995</v>
      </c>
      <c r="O47" s="61">
        <v>7536118.0971999997</v>
      </c>
      <c r="P47" s="61">
        <v>12</v>
      </c>
      <c r="Q47" s="61">
        <v>12</v>
      </c>
      <c r="R47" s="63">
        <v>0</v>
      </c>
      <c r="S47" s="61">
        <v>712.73693333333301</v>
      </c>
      <c r="T47" s="61">
        <v>669.27167499999996</v>
      </c>
      <c r="U47" s="64">
        <v>6.0983591982604999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39143</v>
      </c>
      <c r="D2" s="37">
        <v>479804.34077179502</v>
      </c>
      <c r="E2" s="37">
        <v>347498.334146154</v>
      </c>
      <c r="F2" s="37">
        <v>131696.60491623901</v>
      </c>
      <c r="G2" s="37">
        <v>347498.334146154</v>
      </c>
      <c r="H2" s="37">
        <v>0.27482887272123702</v>
      </c>
    </row>
    <row r="3" spans="1:8">
      <c r="A3" s="37">
        <v>2</v>
      </c>
      <c r="B3" s="37">
        <v>13</v>
      </c>
      <c r="C3" s="37">
        <v>6456</v>
      </c>
      <c r="D3" s="37">
        <v>59149.376774359</v>
      </c>
      <c r="E3" s="37">
        <v>45055.104047008499</v>
      </c>
      <c r="F3" s="37">
        <v>14094.272727350401</v>
      </c>
      <c r="G3" s="37">
        <v>45055.104047008499</v>
      </c>
      <c r="H3" s="37">
        <v>0.23828269199042901</v>
      </c>
    </row>
    <row r="4" spans="1:8">
      <c r="A4" s="37">
        <v>3</v>
      </c>
      <c r="B4" s="37">
        <v>14</v>
      </c>
      <c r="C4" s="37">
        <v>110272</v>
      </c>
      <c r="D4" s="37">
        <v>81749.407098525102</v>
      </c>
      <c r="E4" s="37">
        <v>54135.738565931701</v>
      </c>
      <c r="F4" s="37">
        <v>27321.395028319901</v>
      </c>
      <c r="G4" s="37">
        <v>54135.738565931701</v>
      </c>
      <c r="H4" s="37">
        <v>0.33540825490387699</v>
      </c>
    </row>
    <row r="5" spans="1:8">
      <c r="A5" s="37">
        <v>4</v>
      </c>
      <c r="B5" s="37">
        <v>15</v>
      </c>
      <c r="C5" s="37">
        <v>3431</v>
      </c>
      <c r="D5" s="37">
        <v>62241.336769208101</v>
      </c>
      <c r="E5" s="37">
        <v>48247.302368187004</v>
      </c>
      <c r="F5" s="37">
        <v>13798.564315551001</v>
      </c>
      <c r="G5" s="37">
        <v>48247.302368187004</v>
      </c>
      <c r="H5" s="37">
        <v>0.222392965930921</v>
      </c>
    </row>
    <row r="6" spans="1:8">
      <c r="A6" s="37">
        <v>5</v>
      </c>
      <c r="B6" s="37">
        <v>16</v>
      </c>
      <c r="C6" s="37">
        <v>4605</v>
      </c>
      <c r="D6" s="37">
        <v>161489.066417094</v>
      </c>
      <c r="E6" s="37">
        <v>131199.09778034201</v>
      </c>
      <c r="F6" s="37">
        <v>29932.276329059801</v>
      </c>
      <c r="G6" s="37">
        <v>131199.09778034201</v>
      </c>
      <c r="H6" s="37">
        <v>0.185763179234958</v>
      </c>
    </row>
    <row r="7" spans="1:8">
      <c r="A7" s="37">
        <v>6</v>
      </c>
      <c r="B7" s="37">
        <v>17</v>
      </c>
      <c r="C7" s="37">
        <v>13887</v>
      </c>
      <c r="D7" s="37">
        <v>257939.90065128199</v>
      </c>
      <c r="E7" s="37">
        <v>182735.275198291</v>
      </c>
      <c r="F7" s="37">
        <v>74919.309213675195</v>
      </c>
      <c r="G7" s="37">
        <v>182735.275198291</v>
      </c>
      <c r="H7" s="37">
        <v>0.29077421379736101</v>
      </c>
    </row>
    <row r="8" spans="1:8">
      <c r="A8" s="37">
        <v>7</v>
      </c>
      <c r="B8" s="37">
        <v>18</v>
      </c>
      <c r="C8" s="37">
        <v>97099</v>
      </c>
      <c r="D8" s="37">
        <v>151451.017832479</v>
      </c>
      <c r="E8" s="37">
        <v>124787.889815385</v>
      </c>
      <c r="F8" s="37">
        <v>26646.034</v>
      </c>
      <c r="G8" s="37">
        <v>124787.889815385</v>
      </c>
      <c r="H8" s="37">
        <v>0.17595815606339699</v>
      </c>
    </row>
    <row r="9" spans="1:8">
      <c r="A9" s="37">
        <v>8</v>
      </c>
      <c r="B9" s="37">
        <v>19</v>
      </c>
      <c r="C9" s="37">
        <v>21272</v>
      </c>
      <c r="D9" s="37">
        <v>126680.29222307701</v>
      </c>
      <c r="E9" s="37">
        <v>117632.55794871799</v>
      </c>
      <c r="F9" s="37">
        <v>7976.2470948717901</v>
      </c>
      <c r="G9" s="37">
        <v>117632.55794871799</v>
      </c>
      <c r="H9" s="37">
        <v>6.3500700385644301E-2</v>
      </c>
    </row>
    <row r="10" spans="1:8">
      <c r="A10" s="37">
        <v>9</v>
      </c>
      <c r="B10" s="37">
        <v>21</v>
      </c>
      <c r="C10" s="37">
        <v>149088</v>
      </c>
      <c r="D10" s="37">
        <v>579962.21671329695</v>
      </c>
      <c r="E10" s="37">
        <v>604375.51450000005</v>
      </c>
      <c r="F10" s="37">
        <v>-24521.878000000001</v>
      </c>
      <c r="G10" s="37">
        <v>604375.51450000005</v>
      </c>
      <c r="H10" s="37">
        <v>-4.2289771860385697E-2</v>
      </c>
    </row>
    <row r="11" spans="1:8">
      <c r="A11" s="37">
        <v>10</v>
      </c>
      <c r="B11" s="37">
        <v>22</v>
      </c>
      <c r="C11" s="37">
        <v>21538</v>
      </c>
      <c r="D11" s="37">
        <v>549184.65293760702</v>
      </c>
      <c r="E11" s="37">
        <v>482184.13105897402</v>
      </c>
      <c r="F11" s="37">
        <v>66920.855211965798</v>
      </c>
      <c r="G11" s="37">
        <v>482184.13105897402</v>
      </c>
      <c r="H11" s="37">
        <v>0.121872605212413</v>
      </c>
    </row>
    <row r="12" spans="1:8">
      <c r="A12" s="37">
        <v>11</v>
      </c>
      <c r="B12" s="37">
        <v>23</v>
      </c>
      <c r="C12" s="37">
        <v>142777.62599999999</v>
      </c>
      <c r="D12" s="37">
        <v>1449722.80743196</v>
      </c>
      <c r="E12" s="37">
        <v>1272105.73688718</v>
      </c>
      <c r="F12" s="37">
        <v>175247.80036324801</v>
      </c>
      <c r="G12" s="37">
        <v>1272105.73688718</v>
      </c>
      <c r="H12" s="37">
        <v>0.121081543557195</v>
      </c>
    </row>
    <row r="13" spans="1:8">
      <c r="A13" s="37">
        <v>12</v>
      </c>
      <c r="B13" s="37">
        <v>24</v>
      </c>
      <c r="C13" s="37">
        <v>23482</v>
      </c>
      <c r="D13" s="37">
        <v>552876.45181452995</v>
      </c>
      <c r="E13" s="37">
        <v>504712.36006666702</v>
      </c>
      <c r="F13" s="37">
        <v>28848.9379017094</v>
      </c>
      <c r="G13" s="37">
        <v>504712.36006666702</v>
      </c>
      <c r="H13" s="37">
        <v>5.4068647804022797E-2</v>
      </c>
    </row>
    <row r="14" spans="1:8">
      <c r="A14" s="37">
        <v>13</v>
      </c>
      <c r="B14" s="37">
        <v>25</v>
      </c>
      <c r="C14" s="37">
        <v>103121</v>
      </c>
      <c r="D14" s="37">
        <v>1379816.8139142201</v>
      </c>
      <c r="E14" s="37">
        <v>1290209.0896000001</v>
      </c>
      <c r="F14" s="37">
        <v>64154.7523</v>
      </c>
      <c r="G14" s="37">
        <v>1290209.0896000001</v>
      </c>
      <c r="H14" s="37">
        <v>4.7368919868680998E-2</v>
      </c>
    </row>
    <row r="15" spans="1:8">
      <c r="A15" s="37">
        <v>14</v>
      </c>
      <c r="B15" s="37">
        <v>26</v>
      </c>
      <c r="C15" s="37">
        <v>66421</v>
      </c>
      <c r="D15" s="37">
        <v>392937.89008793602</v>
      </c>
      <c r="E15" s="37">
        <v>333419.14183880202</v>
      </c>
      <c r="F15" s="37">
        <v>42138.121479600602</v>
      </c>
      <c r="G15" s="37">
        <v>333419.14183880202</v>
      </c>
      <c r="H15" s="37">
        <v>0.11220158840031599</v>
      </c>
    </row>
    <row r="16" spans="1:8">
      <c r="A16" s="37">
        <v>15</v>
      </c>
      <c r="B16" s="37">
        <v>27</v>
      </c>
      <c r="C16" s="37">
        <v>131372.84899999999</v>
      </c>
      <c r="D16" s="37">
        <v>1092239.1818580299</v>
      </c>
      <c r="E16" s="37">
        <v>1041672.60989204</v>
      </c>
      <c r="F16" s="37">
        <v>49900.038647787602</v>
      </c>
      <c r="G16" s="37">
        <v>1041672.60989204</v>
      </c>
      <c r="H16" s="37">
        <v>4.5713896106262801E-2</v>
      </c>
    </row>
    <row r="17" spans="1:9">
      <c r="A17" s="37">
        <v>16</v>
      </c>
      <c r="B17" s="37">
        <v>29</v>
      </c>
      <c r="C17" s="37">
        <v>218480</v>
      </c>
      <c r="D17" s="37">
        <v>2859565.6750512798</v>
      </c>
      <c r="E17" s="37">
        <v>2793705.4354564101</v>
      </c>
      <c r="F17" s="37">
        <v>-13614.2817726496</v>
      </c>
      <c r="G17" s="37">
        <v>2793705.4354564101</v>
      </c>
      <c r="H17" s="37">
        <v>-4.8970630889602204E-3</v>
      </c>
    </row>
    <row r="18" spans="1:9">
      <c r="A18" s="37">
        <v>17</v>
      </c>
      <c r="B18" s="37">
        <v>31</v>
      </c>
      <c r="C18" s="37">
        <v>28607.08</v>
      </c>
      <c r="D18" s="37">
        <v>376163.82906361797</v>
      </c>
      <c r="E18" s="37">
        <v>345019.18947849801</v>
      </c>
      <c r="F18" s="37">
        <v>31119.947488138601</v>
      </c>
      <c r="G18" s="37">
        <v>345019.18947849801</v>
      </c>
      <c r="H18" s="37">
        <v>8.2735202029505697E-2</v>
      </c>
    </row>
    <row r="19" spans="1:9">
      <c r="A19" s="37">
        <v>18</v>
      </c>
      <c r="B19" s="37">
        <v>32</v>
      </c>
      <c r="C19" s="37">
        <v>26489.8</v>
      </c>
      <c r="D19" s="37">
        <v>436392.68596425402</v>
      </c>
      <c r="E19" s="37">
        <v>411967.836711868</v>
      </c>
      <c r="F19" s="37">
        <v>24390.1748311468</v>
      </c>
      <c r="G19" s="37">
        <v>411967.836711868</v>
      </c>
      <c r="H19" s="37">
        <v>5.5894871151557897E-2</v>
      </c>
    </row>
    <row r="20" spans="1:9">
      <c r="A20" s="37">
        <v>19</v>
      </c>
      <c r="B20" s="37">
        <v>33</v>
      </c>
      <c r="C20" s="37">
        <v>47091.169000000002</v>
      </c>
      <c r="D20" s="37">
        <v>805543.60250439402</v>
      </c>
      <c r="E20" s="37">
        <v>644601.20562004705</v>
      </c>
      <c r="F20" s="37">
        <v>160884.510836234</v>
      </c>
      <c r="G20" s="37">
        <v>644601.20562004705</v>
      </c>
      <c r="H20" s="37">
        <v>0.19973601958336701</v>
      </c>
    </row>
    <row r="21" spans="1:9">
      <c r="A21" s="37">
        <v>20</v>
      </c>
      <c r="B21" s="37">
        <v>34</v>
      </c>
      <c r="C21" s="37">
        <v>44349.478000000003</v>
      </c>
      <c r="D21" s="37">
        <v>266111.56048660498</v>
      </c>
      <c r="E21" s="37">
        <v>206216.21512938599</v>
      </c>
      <c r="F21" s="37">
        <v>59889.841083714302</v>
      </c>
      <c r="G21" s="37">
        <v>206216.21512938599</v>
      </c>
      <c r="H21" s="37">
        <v>0.22506004536685201</v>
      </c>
    </row>
    <row r="22" spans="1:9">
      <c r="A22" s="37">
        <v>21</v>
      </c>
      <c r="B22" s="37">
        <v>35</v>
      </c>
      <c r="C22" s="37">
        <v>126289.785</v>
      </c>
      <c r="D22" s="37">
        <v>2392219.47242478</v>
      </c>
      <c r="E22" s="37">
        <v>2500314.4328991198</v>
      </c>
      <c r="F22" s="37">
        <v>-108404.909174336</v>
      </c>
      <c r="G22" s="37">
        <v>2500314.4328991198</v>
      </c>
      <c r="H22" s="37">
        <v>-4.5321492347053197E-2</v>
      </c>
    </row>
    <row r="23" spans="1:9">
      <c r="A23" s="37">
        <v>22</v>
      </c>
      <c r="B23" s="37">
        <v>36</v>
      </c>
      <c r="C23" s="37">
        <v>237924.75399999999</v>
      </c>
      <c r="D23" s="37">
        <v>994102.81678407104</v>
      </c>
      <c r="E23" s="37">
        <v>888729.29920747399</v>
      </c>
      <c r="F23" s="37">
        <v>105320.072676597</v>
      </c>
      <c r="G23" s="37">
        <v>888729.29920747399</v>
      </c>
      <c r="H23" s="37">
        <v>0.10595054496838401</v>
      </c>
    </row>
    <row r="24" spans="1:9">
      <c r="A24" s="37">
        <v>23</v>
      </c>
      <c r="B24" s="37">
        <v>37</v>
      </c>
      <c r="C24" s="37">
        <v>167265.17800000001</v>
      </c>
      <c r="D24" s="37">
        <v>1086378.6109831899</v>
      </c>
      <c r="E24" s="37">
        <v>979159.23543743906</v>
      </c>
      <c r="F24" s="37">
        <v>107182.71820061401</v>
      </c>
      <c r="G24" s="37">
        <v>979159.23543743906</v>
      </c>
      <c r="H24" s="37">
        <v>9.8663885567218695E-2</v>
      </c>
    </row>
    <row r="25" spans="1:9">
      <c r="A25" s="37">
        <v>24</v>
      </c>
      <c r="B25" s="37">
        <v>38</v>
      </c>
      <c r="C25" s="37">
        <v>572459.78099999996</v>
      </c>
      <c r="D25" s="37">
        <v>2294300.3750752201</v>
      </c>
      <c r="E25" s="37">
        <v>2404033.4951238902</v>
      </c>
      <c r="F25" s="37">
        <v>-109887.54726194699</v>
      </c>
      <c r="G25" s="37">
        <v>2404033.4951238902</v>
      </c>
      <c r="H25" s="37">
        <v>-4.7899109193274197E-2</v>
      </c>
    </row>
    <row r="26" spans="1:9">
      <c r="A26" s="37">
        <v>25</v>
      </c>
      <c r="B26" s="37">
        <v>39</v>
      </c>
      <c r="C26" s="37">
        <v>82730.288</v>
      </c>
      <c r="D26" s="37">
        <v>133132.44470919701</v>
      </c>
      <c r="E26" s="37">
        <v>103854.784998761</v>
      </c>
      <c r="F26" s="37">
        <v>29277.0785138549</v>
      </c>
      <c r="G26" s="37">
        <v>103854.784998761</v>
      </c>
      <c r="H26" s="37">
        <v>0.21991037863809701</v>
      </c>
    </row>
    <row r="27" spans="1:9">
      <c r="A27" s="37">
        <v>26</v>
      </c>
      <c r="B27" s="37">
        <v>42</v>
      </c>
      <c r="C27" s="37">
        <v>21821.702000000001</v>
      </c>
      <c r="D27" s="37">
        <v>388617.74859999999</v>
      </c>
      <c r="E27" s="37">
        <v>367727.69819999998</v>
      </c>
      <c r="F27" s="37">
        <v>20824.037700000001</v>
      </c>
      <c r="G27" s="37">
        <v>367727.69819999998</v>
      </c>
      <c r="H27" s="37">
        <v>5.3593989618307601E-2</v>
      </c>
    </row>
    <row r="28" spans="1:9">
      <c r="A28" s="37">
        <v>27</v>
      </c>
      <c r="B28" s="37">
        <v>75</v>
      </c>
      <c r="C28" s="37">
        <v>77</v>
      </c>
      <c r="D28" s="37">
        <v>21700</v>
      </c>
      <c r="E28" s="37">
        <v>19720.897435897401</v>
      </c>
      <c r="F28" s="37">
        <v>1979.1025641025601</v>
      </c>
      <c r="G28" s="37">
        <v>19720.897435897401</v>
      </c>
      <c r="H28" s="37">
        <v>9.1202883138366997E-2</v>
      </c>
    </row>
    <row r="29" spans="1:9">
      <c r="A29" s="37">
        <v>28</v>
      </c>
      <c r="B29" s="37">
        <v>76</v>
      </c>
      <c r="C29" s="37">
        <v>2191</v>
      </c>
      <c r="D29" s="37">
        <v>470630.67903589702</v>
      </c>
      <c r="E29" s="37">
        <v>447945.32385982899</v>
      </c>
      <c r="F29" s="37">
        <v>22668.261158974401</v>
      </c>
      <c r="G29" s="37">
        <v>447945.32385982899</v>
      </c>
      <c r="H29" s="37">
        <v>4.8167460270125098E-2</v>
      </c>
    </row>
    <row r="30" spans="1:9">
      <c r="A30" s="37">
        <v>29</v>
      </c>
      <c r="B30" s="37">
        <v>99</v>
      </c>
      <c r="C30" s="37">
        <v>14</v>
      </c>
      <c r="D30" s="37">
        <v>8552.8432039936506</v>
      </c>
      <c r="E30" s="37">
        <v>7822.4134785568403</v>
      </c>
      <c r="F30" s="37">
        <v>730.42972543680503</v>
      </c>
      <c r="G30" s="37">
        <v>7822.4134785568403</v>
      </c>
      <c r="H30" s="37">
        <v>8.5401977800287507E-2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123</v>
      </c>
      <c r="D34" s="34">
        <v>234173.66</v>
      </c>
      <c r="E34" s="34">
        <v>253880.86</v>
      </c>
      <c r="F34" s="30"/>
      <c r="G34" s="30"/>
      <c r="H34" s="30"/>
    </row>
    <row r="35" spans="1:8">
      <c r="A35" s="30"/>
      <c r="B35" s="33">
        <v>71</v>
      </c>
      <c r="C35" s="34">
        <v>388</v>
      </c>
      <c r="D35" s="34">
        <v>946671.47</v>
      </c>
      <c r="E35" s="34">
        <v>1101939.22</v>
      </c>
      <c r="F35" s="30"/>
      <c r="G35" s="30"/>
      <c r="H35" s="30"/>
    </row>
    <row r="36" spans="1:8">
      <c r="A36" s="30"/>
      <c r="B36" s="33">
        <v>72</v>
      </c>
      <c r="C36" s="34">
        <v>597</v>
      </c>
      <c r="D36" s="34">
        <v>1819086.72</v>
      </c>
      <c r="E36" s="34">
        <v>1758529.36</v>
      </c>
      <c r="F36" s="30"/>
      <c r="G36" s="30"/>
      <c r="H36" s="30"/>
    </row>
    <row r="37" spans="1:8">
      <c r="A37" s="30"/>
      <c r="B37" s="33">
        <v>73</v>
      </c>
      <c r="C37" s="34">
        <v>207</v>
      </c>
      <c r="D37" s="34">
        <v>539898.31000000006</v>
      </c>
      <c r="E37" s="34">
        <v>658622.15</v>
      </c>
      <c r="F37" s="30"/>
      <c r="G37" s="30"/>
      <c r="H37" s="30"/>
    </row>
    <row r="38" spans="1:8">
      <c r="A38" s="30"/>
      <c r="B38" s="33">
        <v>77</v>
      </c>
      <c r="C38" s="34">
        <v>389</v>
      </c>
      <c r="D38" s="34">
        <v>580806.96</v>
      </c>
      <c r="E38" s="34">
        <v>721902.89</v>
      </c>
      <c r="F38" s="30"/>
      <c r="G38" s="30"/>
      <c r="H38" s="30"/>
    </row>
    <row r="39" spans="1:8">
      <c r="A39" s="30"/>
      <c r="B39" s="33">
        <v>78</v>
      </c>
      <c r="C39" s="34">
        <v>126</v>
      </c>
      <c r="D39" s="34">
        <v>239184.72</v>
      </c>
      <c r="E39" s="34">
        <v>212663.79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2016-11-11T00:14:29Z</dcterms:modified>
</cp:coreProperties>
</file>