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<sst xmlns="http://schemas.openxmlformats.org/spreadsheetml/2006/main" count="121" uniqueCount="80">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</sst>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108631280.31970002</v>
      </c>
      <c r="F3" s="25">
        <f>RA!I7</f>
        <v>-10652762.5362</v>
      </c>
      <c r="G3" s="16">
        <f>SUM(G4:G42)</f>
        <v>119284042.85590002</v>
      </c>
      <c r="H3" s="27">
        <f>RA!J7</f>
        <v>-9.8063490597267204</v>
      </c>
      <c r="I3" s="20">
        <f>SUM(I4:I42)</f>
        <v>108631287.08145656</v>
      </c>
      <c r="J3" s="21">
        <f>SUM(J4:J42)</f>
        <v>119284028.91381349</v>
      </c>
      <c r="K3" s="22">
        <f>E3-I3</f>
        <v>-6.7617565393447876</v>
      </c>
      <c r="L3" s="22">
        <f>G3-J3</f>
        <v>13.942086532711983</v>
      </c>
    </row>
    <row r="4" spans="1:13">
      <c r="A4" s="69">
        <f>RA!A8</f>
        <v>42685</v>
      </c>
      <c r="B4" s="12">
        <v>12</v>
      </c>
      <c r="C4" s="67" t="s">
        <v>6</v>
      </c>
      <c r="D4" s="67"/>
      <c r="E4" s="15">
        <f>VLOOKUP(C4,RA!B8:D35,3,0)</f>
        <v>7902549.9731000001</v>
      </c>
      <c r="F4" s="25">
        <f>VLOOKUP(C4,RA!B8:I38,8,0)</f>
        <v>-2117678.0496</v>
      </c>
      <c r="G4" s="16">
        <f t="shared" ref="G4:G42" si="0">E4-F4</f>
        <v>10020228.022700001</v>
      </c>
      <c r="H4" s="27">
        <f>RA!J8</f>
        <v>-26.7974015578326</v>
      </c>
      <c r="I4" s="20">
        <f>VLOOKUP(B4,RMS!B:D,3,FALSE)</f>
        <v>7902545.5449743597</v>
      </c>
      <c r="J4" s="21">
        <f>VLOOKUP(B4,RMS!B:E,4,FALSE)</f>
        <v>10020228.057200899</v>
      </c>
      <c r="K4" s="22">
        <f t="shared" ref="K4:K42" si="1">E4-I4</f>
        <v>4.4281256403774023</v>
      </c>
      <c r="L4" s="22">
        <f t="shared" ref="L4:L42" si="2">G4-J4</f>
        <v>-3.4500898793339729E-2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230155.21729999999</v>
      </c>
      <c r="F5" s="25">
        <f>VLOOKUP(C5,RA!B9:I39,8,0)</f>
        <v>-5293.5396000000001</v>
      </c>
      <c r="G5" s="16">
        <f t="shared" si="0"/>
        <v>235448.75689999998</v>
      </c>
      <c r="H5" s="27">
        <f>RA!J9</f>
        <v>-2.2999867924349702</v>
      </c>
      <c r="I5" s="20">
        <f>VLOOKUP(B5,RMS!B:D,3,FALSE)</f>
        <v>230155.02232991499</v>
      </c>
      <c r="J5" s="21">
        <f>VLOOKUP(B5,RMS!B:E,4,FALSE)</f>
        <v>235435.332276923</v>
      </c>
      <c r="K5" s="22">
        <f t="shared" si="1"/>
        <v>0.1949700849945657</v>
      </c>
      <c r="L5" s="22">
        <f t="shared" si="2"/>
        <v>13.424623076978605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906804.21180000005</v>
      </c>
      <c r="F6" s="25">
        <f>VLOOKUP(C6,RA!B10:I40,8,0)</f>
        <v>-194777.4345</v>
      </c>
      <c r="G6" s="16">
        <f t="shared" si="0"/>
        <v>1101581.6463000001</v>
      </c>
      <c r="H6" s="27">
        <f>RA!J10</f>
        <v>-21.4795467384705</v>
      </c>
      <c r="I6" s="20">
        <f>VLOOKUP(B6,RMS!B:D,3,FALSE)</f>
        <v>906806.90026051004</v>
      </c>
      <c r="J6" s="21">
        <f>VLOOKUP(B6,RMS!B:E,4,FALSE)</f>
        <v>1101581.64792884</v>
      </c>
      <c r="K6" s="22">
        <f>E6-I6</f>
        <v>-2.6884605099912733</v>
      </c>
      <c r="L6" s="22">
        <f t="shared" si="2"/>
        <v>-1.6288398765027523E-3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124483.19560000001</v>
      </c>
      <c r="F7" s="25">
        <f>VLOOKUP(C7,RA!B11:I41,8,0)</f>
        <v>26240.192200000001</v>
      </c>
      <c r="G7" s="16">
        <f t="shared" si="0"/>
        <v>98243.003400000001</v>
      </c>
      <c r="H7" s="27">
        <f>RA!J11</f>
        <v>21.079304779672601</v>
      </c>
      <c r="I7" s="20">
        <f>VLOOKUP(B7,RMS!B:D,3,FALSE)</f>
        <v>124483.255430989</v>
      </c>
      <c r="J7" s="21">
        <f>VLOOKUP(B7,RMS!B:E,4,FALSE)</f>
        <v>98243.003778261904</v>
      </c>
      <c r="K7" s="22">
        <f t="shared" si="1"/>
        <v>-5.9830988990142941E-2</v>
      </c>
      <c r="L7" s="22">
        <f t="shared" si="2"/>
        <v>-3.7826190236955881E-4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4016877.2237</v>
      </c>
      <c r="F8" s="25">
        <f>VLOOKUP(C8,RA!B12:I42,8,0)</f>
        <v>-74076.483900000007</v>
      </c>
      <c r="G8" s="16">
        <f t="shared" si="0"/>
        <v>4090953.7075999998</v>
      </c>
      <c r="H8" s="27">
        <f>RA!J12</f>
        <v>-1.8441311440374899</v>
      </c>
      <c r="I8" s="20">
        <f>VLOOKUP(B8,RMS!B:D,3,FALSE)</f>
        <v>4016877.04560513</v>
      </c>
      <c r="J8" s="21">
        <f>VLOOKUP(B8,RMS!B:E,4,FALSE)</f>
        <v>4090953.70595983</v>
      </c>
      <c r="K8" s="22">
        <f t="shared" si="1"/>
        <v>0.1780948699451983</v>
      </c>
      <c r="L8" s="22">
        <f t="shared" si="2"/>
        <v>1.6401698812842369E-3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4891997.5082</v>
      </c>
      <c r="F9" s="25">
        <f>VLOOKUP(C9,RA!B13:I43,8,0)</f>
        <v>-771830.48840000003</v>
      </c>
      <c r="G9" s="16">
        <f t="shared" si="0"/>
        <v>5663827.9966000002</v>
      </c>
      <c r="H9" s="27">
        <f>RA!J13</f>
        <v>-15.777409679916101</v>
      </c>
      <c r="I9" s="20">
        <f>VLOOKUP(B9,RMS!B:D,3,FALSE)</f>
        <v>4891994.7367333304</v>
      </c>
      <c r="J9" s="21">
        <f>VLOOKUP(B9,RMS!B:E,4,FALSE)</f>
        <v>5663827.98429316</v>
      </c>
      <c r="K9" s="22">
        <f t="shared" si="1"/>
        <v>2.771466669626534</v>
      </c>
      <c r="L9" s="22">
        <f t="shared" si="2"/>
        <v>1.2306840158998966E-2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902039.39210000006</v>
      </c>
      <c r="F10" s="25">
        <f>VLOOKUP(C10,RA!B14:I43,8,0)</f>
        <v>140766.9252</v>
      </c>
      <c r="G10" s="16">
        <f t="shared" si="0"/>
        <v>761272.46690000012</v>
      </c>
      <c r="H10" s="27">
        <f>RA!J14</f>
        <v>15.6054077496867</v>
      </c>
      <c r="I10" s="20">
        <f>VLOOKUP(B10,RMS!B:D,3,FALSE)</f>
        <v>902039.39160854695</v>
      </c>
      <c r="J10" s="21">
        <f>VLOOKUP(B10,RMS!B:E,4,FALSE)</f>
        <v>761272.45831282099</v>
      </c>
      <c r="K10" s="22">
        <f t="shared" si="1"/>
        <v>4.9145310185849667E-4</v>
      </c>
      <c r="L10" s="22">
        <f t="shared" si="2"/>
        <v>8.5871791234239936E-3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1204708.7651</v>
      </c>
      <c r="F11" s="25">
        <f>VLOOKUP(C11,RA!B15:I44,8,0)</f>
        <v>-70962.793999999994</v>
      </c>
      <c r="G11" s="16">
        <f t="shared" si="0"/>
        <v>1275671.5591</v>
      </c>
      <c r="H11" s="27">
        <f>RA!J15</f>
        <v>-5.8904522035339797</v>
      </c>
      <c r="I11" s="20">
        <f>VLOOKUP(B11,RMS!B:D,3,FALSE)</f>
        <v>1204708.6624606799</v>
      </c>
      <c r="J11" s="21">
        <f>VLOOKUP(B11,RMS!B:E,4,FALSE)</f>
        <v>1275671.5623316199</v>
      </c>
      <c r="K11" s="22">
        <f t="shared" si="1"/>
        <v>0.10263932007364929</v>
      </c>
      <c r="L11" s="22">
        <f t="shared" si="2"/>
        <v>-3.2316199503839016E-3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2386062.2801000001</v>
      </c>
      <c r="F12" s="25">
        <f>VLOOKUP(C12,RA!B16:I45,8,0)</f>
        <v>-360254.58130000002</v>
      </c>
      <c r="G12" s="16">
        <f t="shared" si="0"/>
        <v>2746316.8614000003</v>
      </c>
      <c r="H12" s="27">
        <f>RA!J16</f>
        <v>-15.098289106053899</v>
      </c>
      <c r="I12" s="20">
        <f>VLOOKUP(B12,RMS!B:D,3,FALSE)</f>
        <v>2386061.4804925998</v>
      </c>
      <c r="J12" s="21">
        <f>VLOOKUP(B12,RMS!B:E,4,FALSE)</f>
        <v>2746316.86113333</v>
      </c>
      <c r="K12" s="22">
        <f t="shared" si="1"/>
        <v>0.79960740031674504</v>
      </c>
      <c r="L12" s="22">
        <f t="shared" si="2"/>
        <v>2.6667024940252304E-4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5785552.4521000003</v>
      </c>
      <c r="F13" s="25">
        <f>VLOOKUP(C13,RA!B17:I46,8,0)</f>
        <v>-7100.7991000000002</v>
      </c>
      <c r="G13" s="16">
        <f t="shared" si="0"/>
        <v>5792653.2512000008</v>
      </c>
      <c r="H13" s="27">
        <f>RA!J17</f>
        <v>-0.122733293990319</v>
      </c>
      <c r="I13" s="20">
        <f>VLOOKUP(B13,RMS!B:D,3,FALSE)</f>
        <v>5785552.4530675197</v>
      </c>
      <c r="J13" s="21">
        <f>VLOOKUP(B13,RMS!B:E,4,FALSE)</f>
        <v>5792653.2522102604</v>
      </c>
      <c r="K13" s="22">
        <f t="shared" si="1"/>
        <v>-9.675193578004837E-4</v>
      </c>
      <c r="L13" s="22">
        <f t="shared" si="2"/>
        <v>-1.0102596133947372E-3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4500172.4046999998</v>
      </c>
      <c r="F14" s="25">
        <f>VLOOKUP(C14,RA!B18:I47,8,0)</f>
        <v>-88596.457999999999</v>
      </c>
      <c r="G14" s="16">
        <f t="shared" si="0"/>
        <v>4588768.8626999995</v>
      </c>
      <c r="H14" s="27">
        <f>RA!J18</f>
        <v>-1.96873475130574</v>
      </c>
      <c r="I14" s="20">
        <f>VLOOKUP(B14,RMS!B:D,3,FALSE)</f>
        <v>4500173.1100335699</v>
      </c>
      <c r="J14" s="21">
        <f>VLOOKUP(B14,RMS!B:E,4,FALSE)</f>
        <v>4588768.8144658096</v>
      </c>
      <c r="K14" s="22">
        <f t="shared" si="1"/>
        <v>-0.70533357001841068</v>
      </c>
      <c r="L14" s="22">
        <f t="shared" si="2"/>
        <v>4.8234189860522747E-2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2550460.5227999999</v>
      </c>
      <c r="F15" s="25">
        <f>VLOOKUP(C15,RA!B19:I48,8,0)</f>
        <v>22282.259399999999</v>
      </c>
      <c r="G15" s="16">
        <f t="shared" si="0"/>
        <v>2528178.2634000001</v>
      </c>
      <c r="H15" s="27">
        <f>RA!J19</f>
        <v>0.87365631425408696</v>
      </c>
      <c r="I15" s="20">
        <f>VLOOKUP(B15,RMS!B:D,3,FALSE)</f>
        <v>2550460.82198055</v>
      </c>
      <c r="J15" s="21">
        <f>VLOOKUP(B15,RMS!B:E,4,FALSE)</f>
        <v>2528178.2623854699</v>
      </c>
      <c r="K15" s="22">
        <f t="shared" si="1"/>
        <v>-0.29918055003508925</v>
      </c>
      <c r="L15" s="22">
        <f t="shared" si="2"/>
        <v>1.0145301930606365E-3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7756184.3452000003</v>
      </c>
      <c r="F16" s="25">
        <f>VLOOKUP(C16,RA!B20:I49,8,0)</f>
        <v>-271285.23710000003</v>
      </c>
      <c r="G16" s="16">
        <f t="shared" si="0"/>
        <v>8027469.5822999999</v>
      </c>
      <c r="H16" s="27">
        <f>RA!J20</f>
        <v>-3.49766360656304</v>
      </c>
      <c r="I16" s="20">
        <f>VLOOKUP(B16,RMS!B:D,3,FALSE)</f>
        <v>7756184.9725994496</v>
      </c>
      <c r="J16" s="21">
        <f>VLOOKUP(B16,RMS!B:E,4,FALSE)</f>
        <v>8027469.5822999999</v>
      </c>
      <c r="K16" s="22">
        <f t="shared" si="1"/>
        <v>-0.627399449236691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874285.77910000004</v>
      </c>
      <c r="F17" s="25">
        <f>VLOOKUP(C17,RA!B21:I50,8,0)</f>
        <v>199584.43220000001</v>
      </c>
      <c r="G17" s="16">
        <f t="shared" si="0"/>
        <v>674701.3469</v>
      </c>
      <c r="H17" s="27">
        <f>RA!J21</f>
        <v>22.8282830364065</v>
      </c>
      <c r="I17" s="20">
        <f>VLOOKUP(B17,RMS!B:D,3,FALSE)</f>
        <v>874285.903348514</v>
      </c>
      <c r="J17" s="21">
        <f>VLOOKUP(B17,RMS!B:E,4,FALSE)</f>
        <v>674701.34687145497</v>
      </c>
      <c r="K17" s="22">
        <f t="shared" si="1"/>
        <v>-0.12424851395189762</v>
      </c>
      <c r="L17" s="22">
        <f t="shared" si="2"/>
        <v>2.8545036911964417E-5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2143504.2004999998</v>
      </c>
      <c r="F18" s="25">
        <f>VLOOKUP(C18,RA!B22:I51,8,0)</f>
        <v>-152083.71549999999</v>
      </c>
      <c r="G18" s="16">
        <f t="shared" si="0"/>
        <v>2295587.9159999997</v>
      </c>
      <c r="H18" s="27">
        <f>RA!J22</f>
        <v>-7.0950976193340098</v>
      </c>
      <c r="I18" s="20">
        <f>VLOOKUP(B18,RMS!B:D,3,FALSE)</f>
        <v>2143506.2719577602</v>
      </c>
      <c r="J18" s="21">
        <f>VLOOKUP(B18,RMS!B:E,4,FALSE)</f>
        <v>2295587.9097467698</v>
      </c>
      <c r="K18" s="22">
        <f t="shared" si="1"/>
        <v>-2.0714577604085207</v>
      </c>
      <c r="L18" s="22">
        <f t="shared" si="2"/>
        <v>6.2532299198210239E-3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21246254.4432</v>
      </c>
      <c r="F19" s="25">
        <f>VLOOKUP(C19,RA!B23:I52,8,0)</f>
        <v>-5271003.5274999999</v>
      </c>
      <c r="G19" s="16">
        <f t="shared" si="0"/>
        <v>26517257.970699999</v>
      </c>
      <c r="H19" s="27">
        <f>RA!J23</f>
        <v>-24.809095370629102</v>
      </c>
      <c r="I19" s="20">
        <f>VLOOKUP(B19,RMS!B:D,3,FALSE)</f>
        <v>21246263.149682902</v>
      </c>
      <c r="J19" s="21">
        <f>VLOOKUP(B19,RMS!B:E,4,FALSE)</f>
        <v>26517258.010487199</v>
      </c>
      <c r="K19" s="22">
        <f t="shared" si="1"/>
        <v>-8.7064829021692276</v>
      </c>
      <c r="L19" s="22">
        <f t="shared" si="2"/>
        <v>-3.9787199348211288E-2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559624.65330000001</v>
      </c>
      <c r="F20" s="25">
        <f>VLOOKUP(C20,RA!B24:I53,8,0)</f>
        <v>36145.564700000003</v>
      </c>
      <c r="G20" s="16">
        <f t="shared" si="0"/>
        <v>523479.08860000002</v>
      </c>
      <c r="H20" s="27">
        <f>RA!J24</f>
        <v>6.4588942761646599</v>
      </c>
      <c r="I20" s="20">
        <f>VLOOKUP(B20,RMS!B:D,3,FALSE)</f>
        <v>559624.88812753197</v>
      </c>
      <c r="J20" s="21">
        <f>VLOOKUP(B20,RMS!B:E,4,FALSE)</f>
        <v>523479.09238261502</v>
      </c>
      <c r="K20" s="22">
        <f t="shared" si="1"/>
        <v>-0.2348275319673121</v>
      </c>
      <c r="L20" s="22">
        <f t="shared" si="2"/>
        <v>-3.7826150073669851E-3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751856.33750000002</v>
      </c>
      <c r="F21" s="25">
        <f>VLOOKUP(C21,RA!B25:I54,8,0)</f>
        <v>27731.931400000001</v>
      </c>
      <c r="G21" s="16">
        <f t="shared" si="0"/>
        <v>724124.40610000002</v>
      </c>
      <c r="H21" s="27">
        <f>RA!J25</f>
        <v>3.6884614808477298</v>
      </c>
      <c r="I21" s="20">
        <f>VLOOKUP(B21,RMS!B:D,3,FALSE)</f>
        <v>751856.43648280005</v>
      </c>
      <c r="J21" s="21">
        <f>VLOOKUP(B21,RMS!B:E,4,FALSE)</f>
        <v>724124.40275586897</v>
      </c>
      <c r="K21" s="22">
        <f t="shared" si="1"/>
        <v>-9.8982800031080842E-2</v>
      </c>
      <c r="L21" s="22">
        <f t="shared" si="2"/>
        <v>3.3441310515627265E-3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1458493.1470999999</v>
      </c>
      <c r="F22" s="25">
        <f>VLOOKUP(C22,RA!B26:I55,8,0)</f>
        <v>291274.80949999997</v>
      </c>
      <c r="G22" s="16">
        <f t="shared" si="0"/>
        <v>1167218.3376</v>
      </c>
      <c r="H22" s="27">
        <f>RA!J26</f>
        <v>19.970941247077999</v>
      </c>
      <c r="I22" s="20">
        <f>VLOOKUP(B22,RMS!B:D,3,FALSE)</f>
        <v>1458492.9686602501</v>
      </c>
      <c r="J22" s="21">
        <f>VLOOKUP(B22,RMS!B:E,4,FALSE)</f>
        <v>1167218.3269440399</v>
      </c>
      <c r="K22" s="22">
        <f t="shared" si="1"/>
        <v>0.1784397498704493</v>
      </c>
      <c r="L22" s="22">
        <f t="shared" si="2"/>
        <v>1.0655960068106651E-2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353409.35320000001</v>
      </c>
      <c r="F23" s="25">
        <f>VLOOKUP(C23,RA!B27:I56,8,0)</f>
        <v>78626.419899999994</v>
      </c>
      <c r="G23" s="16">
        <f t="shared" si="0"/>
        <v>274782.93330000003</v>
      </c>
      <c r="H23" s="27">
        <f>RA!J27</f>
        <v>22.2479736849251</v>
      </c>
      <c r="I23" s="20">
        <f>VLOOKUP(B23,RMS!B:D,3,FALSE)</f>
        <v>353409.03468986502</v>
      </c>
      <c r="J23" s="21">
        <f>VLOOKUP(B23,RMS!B:E,4,FALSE)</f>
        <v>274782.97611119098</v>
      </c>
      <c r="K23" s="22">
        <f t="shared" si="1"/>
        <v>0.31851013499544933</v>
      </c>
      <c r="L23" s="22">
        <f t="shared" si="2"/>
        <v>-4.2811190942302346E-2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3874464.1323000002</v>
      </c>
      <c r="F24" s="25">
        <f>VLOOKUP(C24,RA!B28:I57,8,0)</f>
        <v>-152754.79060000001</v>
      </c>
      <c r="G24" s="16">
        <f t="shared" si="0"/>
        <v>4027218.9229000001</v>
      </c>
      <c r="H24" s="27">
        <f>RA!J28</f>
        <v>-3.94260432885515</v>
      </c>
      <c r="I24" s="20">
        <f>VLOOKUP(B24,RMS!B:D,3,FALSE)</f>
        <v>3874464.1474858401</v>
      </c>
      <c r="J24" s="21">
        <f>VLOOKUP(B24,RMS!B:E,4,FALSE)</f>
        <v>4027218.9038123898</v>
      </c>
      <c r="K24" s="22">
        <f t="shared" si="1"/>
        <v>-1.5185839962214231E-2</v>
      </c>
      <c r="L24" s="22">
        <f t="shared" si="2"/>
        <v>1.9087610300630331E-2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1167730.1438</v>
      </c>
      <c r="F25" s="25">
        <f>VLOOKUP(C25,RA!B29:I58,8,0)</f>
        <v>125827.5389</v>
      </c>
      <c r="G25" s="16">
        <f t="shared" si="0"/>
        <v>1041902.6048999999</v>
      </c>
      <c r="H25" s="27">
        <f>RA!J29</f>
        <v>10.775395288721</v>
      </c>
      <c r="I25" s="20">
        <f>VLOOKUP(B25,RMS!B:D,3,FALSE)</f>
        <v>1167730.19914779</v>
      </c>
      <c r="J25" s="21">
        <f>VLOOKUP(B25,RMS!B:E,4,FALSE)</f>
        <v>1041902.57945487</v>
      </c>
      <c r="K25" s="22">
        <f t="shared" si="1"/>
        <v>-5.5347790010273457E-2</v>
      </c>
      <c r="L25" s="22">
        <f t="shared" si="2"/>
        <v>2.544512995518744E-2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1513164.4919</v>
      </c>
      <c r="F26" s="25">
        <f>VLOOKUP(C26,RA!B30:I59,8,0)</f>
        <v>156704.12770000001</v>
      </c>
      <c r="G26" s="16">
        <f t="shared" si="0"/>
        <v>1356460.3642</v>
      </c>
      <c r="H26" s="27">
        <f>RA!J30</f>
        <v>10.356053723097499</v>
      </c>
      <c r="I26" s="20">
        <f>VLOOKUP(B26,RMS!B:D,3,FALSE)</f>
        <v>1513164.4064190199</v>
      </c>
      <c r="J26" s="21">
        <f>VLOOKUP(B26,RMS!B:E,4,FALSE)</f>
        <v>1356460.33837537</v>
      </c>
      <c r="K26" s="22">
        <f t="shared" si="1"/>
        <v>8.5480980109423399E-2</v>
      </c>
      <c r="L26" s="22">
        <f t="shared" si="2"/>
        <v>2.5824629934504628E-2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4296968.2772000004</v>
      </c>
      <c r="F27" s="25">
        <f>VLOOKUP(C27,RA!B31:I60,8,0)</f>
        <v>-268438.32209999999</v>
      </c>
      <c r="G27" s="16">
        <f t="shared" si="0"/>
        <v>4565406.5993000008</v>
      </c>
      <c r="H27" s="27">
        <f>RA!J31</f>
        <v>-6.2471562455871901</v>
      </c>
      <c r="I27" s="20">
        <f>VLOOKUP(B27,RMS!B:D,3,FALSE)</f>
        <v>4296968.5044398196</v>
      </c>
      <c r="J27" s="21">
        <f>VLOOKUP(B27,RMS!B:E,4,FALSE)</f>
        <v>4565406.1694911504</v>
      </c>
      <c r="K27" s="22">
        <f t="shared" si="1"/>
        <v>-0.2272398192435503</v>
      </c>
      <c r="L27" s="22">
        <f t="shared" si="2"/>
        <v>0.42980885040014982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172349.23499999999</v>
      </c>
      <c r="F28" s="25">
        <f>VLOOKUP(C28,RA!B32:I61,8,0)</f>
        <v>35464.152000000002</v>
      </c>
      <c r="G28" s="16">
        <f t="shared" si="0"/>
        <v>136885.08299999998</v>
      </c>
      <c r="H28" s="27">
        <f>RA!J32</f>
        <v>20.576912917542099</v>
      </c>
      <c r="I28" s="20">
        <f>VLOOKUP(B28,RMS!B:D,3,FALSE)</f>
        <v>172349.15534185001</v>
      </c>
      <c r="J28" s="21">
        <f>VLOOKUP(B28,RMS!B:E,4,FALSE)</f>
        <v>136885.10312261101</v>
      </c>
      <c r="K28" s="22">
        <f t="shared" si="1"/>
        <v>7.9658149974420667E-2</v>
      </c>
      <c r="L28" s="22">
        <f t="shared" si="2"/>
        <v>-2.0122611022088677E-2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561174.15670000005</v>
      </c>
      <c r="F30" s="25">
        <f>VLOOKUP(C30,RA!B34:I64,8,0)</f>
        <v>29510.7899</v>
      </c>
      <c r="G30" s="16">
        <f t="shared" si="0"/>
        <v>531663.36680000008</v>
      </c>
      <c r="H30" s="27">
        <f>RA!J34</f>
        <v>0</v>
      </c>
      <c r="I30" s="20">
        <f>VLOOKUP(B30,RMS!B:D,3,FALSE)</f>
        <v>561174.15794424806</v>
      </c>
      <c r="J30" s="21">
        <f>VLOOKUP(B30,RMS!B:E,4,FALSE)</f>
        <v>531663.30680000002</v>
      </c>
      <c r="K30" s="22">
        <f t="shared" si="1"/>
        <v>-1.2442480074241757E-3</v>
      </c>
      <c r="L30" s="22">
        <f t="shared" si="2"/>
        <v>6.0000000055879354E-2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5.2587578290381396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7202272.0300000003</v>
      </c>
      <c r="F32" s="25">
        <f>VLOOKUP(C32,RA!B34:I65,8,0)</f>
        <v>-241043.89</v>
      </c>
      <c r="G32" s="16">
        <f t="shared" si="0"/>
        <v>7443315.9199999999</v>
      </c>
      <c r="H32" s="27">
        <f>RA!J34</f>
        <v>0</v>
      </c>
      <c r="I32" s="20">
        <f>VLOOKUP(B32,RMS!B:D,3,FALSE)</f>
        <v>7202272.0300000003</v>
      </c>
      <c r="J32" s="21">
        <f>VLOOKUP(B32,RMS!B:E,4,FALSE)</f>
        <v>7443315.9199999999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4232655.28</v>
      </c>
      <c r="F33" s="25">
        <f>VLOOKUP(C33,RA!B34:I65,8,0)</f>
        <v>-805020.67</v>
      </c>
      <c r="G33" s="16">
        <f t="shared" si="0"/>
        <v>5037675.95</v>
      </c>
      <c r="H33" s="27">
        <f>RA!J34</f>
        <v>0</v>
      </c>
      <c r="I33" s="20">
        <f>VLOOKUP(B33,RMS!B:D,3,FALSE)</f>
        <v>4232655.28</v>
      </c>
      <c r="J33" s="21">
        <f>VLOOKUP(B33,RMS!B:E,4,FALSE)</f>
        <v>5037675.95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6618528.2400000002</v>
      </c>
      <c r="F34" s="25">
        <f>VLOOKUP(C34,RA!B34:I66,8,0)</f>
        <v>161710.63</v>
      </c>
      <c r="G34" s="16">
        <f t="shared" si="0"/>
        <v>6456817.6100000003</v>
      </c>
      <c r="H34" s="27">
        <f>RA!J35</f>
        <v>5.2587578290381396</v>
      </c>
      <c r="I34" s="20">
        <f>VLOOKUP(B34,RMS!B:D,3,FALSE)</f>
        <v>6618528.2400000002</v>
      </c>
      <c r="J34" s="21">
        <f>VLOOKUP(B34,RMS!B:E,4,FALSE)</f>
        <v>6456817.6100000003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3046329.58</v>
      </c>
      <c r="F35" s="25">
        <f>VLOOKUP(C35,RA!B34:I67,8,0)</f>
        <v>-652200.27</v>
      </c>
      <c r="G35" s="16">
        <f t="shared" si="0"/>
        <v>3698529.85</v>
      </c>
      <c r="H35" s="27">
        <f>RA!J34</f>
        <v>0</v>
      </c>
      <c r="I35" s="20">
        <f>VLOOKUP(B35,RMS!B:D,3,FALSE)</f>
        <v>3046329.58</v>
      </c>
      <c r="J35" s="21">
        <f>VLOOKUP(B35,RMS!B:E,4,FALSE)</f>
        <v>3698529.85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5.2587578290381396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66854.700599999996</v>
      </c>
      <c r="F37" s="25">
        <f>VLOOKUP(C37,RA!B8:I68,8,0)</f>
        <v>6243.8492999999999</v>
      </c>
      <c r="G37" s="16">
        <f t="shared" si="0"/>
        <v>60610.851299999995</v>
      </c>
      <c r="H37" s="27">
        <f>RA!J35</f>
        <v>5.2587578290381396</v>
      </c>
      <c r="I37" s="20">
        <f>VLOOKUP(B37,RMS!B:D,3,FALSE)</f>
        <v>66854.700854700903</v>
      </c>
      <c r="J37" s="21">
        <f>VLOOKUP(B37,RMS!B:E,4,FALSE)</f>
        <v>60610.8504273504</v>
      </c>
      <c r="K37" s="22">
        <f t="shared" si="1"/>
        <v>-2.5470090622548014E-4</v>
      </c>
      <c r="L37" s="22">
        <f t="shared" si="2"/>
        <v>8.7264959438471124E-4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1601219.493</v>
      </c>
      <c r="F38" s="25">
        <f>VLOOKUP(C38,RA!B8:I69,8,0)</f>
        <v>47904.762999999999</v>
      </c>
      <c r="G38" s="16">
        <f t="shared" si="0"/>
        <v>1553314.73</v>
      </c>
      <c r="H38" s="27">
        <f>RA!J36</f>
        <v>0</v>
      </c>
      <c r="I38" s="20">
        <f>VLOOKUP(B38,RMS!B:D,3,FALSE)</f>
        <v>1601219.4757521399</v>
      </c>
      <c r="J38" s="21">
        <f>VLOOKUP(B38,RMS!B:E,4,FALSE)</f>
        <v>1553314.71869573</v>
      </c>
      <c r="K38" s="22">
        <f t="shared" si="1"/>
        <v>1.724786008708179E-2</v>
      </c>
      <c r="L38" s="22">
        <f t="shared" si="2"/>
        <v>1.1304270010441542E-2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2741088.33</v>
      </c>
      <c r="F39" s="25">
        <f>VLOOKUP(C39,RA!B9:I70,8,0)</f>
        <v>-637459.84</v>
      </c>
      <c r="G39" s="16">
        <f t="shared" si="0"/>
        <v>3378548.17</v>
      </c>
      <c r="H39" s="27">
        <f>RA!J37</f>
        <v>-3.34677569794597</v>
      </c>
      <c r="I39" s="20">
        <f>VLOOKUP(B39,RMS!B:D,3,FALSE)</f>
        <v>2741088.33</v>
      </c>
      <c r="J39" s="21">
        <f>VLOOKUP(B39,RMS!B:E,4,FALSE)</f>
        <v>3378548.17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973138.48</v>
      </c>
      <c r="F40" s="25">
        <f>VLOOKUP(C40,RA!B10:I71,8,0)</f>
        <v>101985.55</v>
      </c>
      <c r="G40" s="16">
        <f t="shared" si="0"/>
        <v>871152.92999999993</v>
      </c>
      <c r="H40" s="27">
        <f>RA!J38</f>
        <v>-19.019282619207299</v>
      </c>
      <c r="I40" s="20">
        <f>VLOOKUP(B40,RMS!B:D,3,FALSE)</f>
        <v>973138.48</v>
      </c>
      <c r="J40" s="21">
        <f>VLOOKUP(B40,RMS!B:E,4,FALSE)</f>
        <v>871152.93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2.44330195681087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17868.343499999999</v>
      </c>
      <c r="F42" s="25">
        <f>VLOOKUP(C42,RA!B8:I72,8,0)</f>
        <v>1094.4196999999999</v>
      </c>
      <c r="G42" s="16">
        <f t="shared" si="0"/>
        <v>16773.9238</v>
      </c>
      <c r="H42" s="27">
        <f>RA!J39</f>
        <v>2.44330195681087</v>
      </c>
      <c r="I42" s="20">
        <f>VLOOKUP(B42,RMS!B:D,3,FALSE)</f>
        <v>17868.3435443612</v>
      </c>
      <c r="J42" s="21">
        <f>VLOOKUP(B42,RMS!B:E,4,FALSE)</f>
        <v>16773.9237576583</v>
      </c>
      <c r="K42" s="22">
        <f t="shared" si="1"/>
        <v>-4.4361200707498938E-5</v>
      </c>
      <c r="L42" s="22">
        <f t="shared" si="2"/>
        <v>4.2341700464021415E-5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4.28515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108631280.3197</v>
      </c>
      <c r="E7" s="65"/>
      <c r="F7" s="65"/>
      <c r="G7" s="53">
        <v>65452202.808899999</v>
      </c>
      <c r="H7" s="54">
        <v>65.970396194104296</v>
      </c>
      <c r="I7" s="53">
        <v>-10652762.5362</v>
      </c>
      <c r="J7" s="54">
        <v>-9.8063490597267204</v>
      </c>
      <c r="K7" s="53">
        <v>976776.96320000105</v>
      </c>
      <c r="L7" s="54">
        <v>1.4923515501103699</v>
      </c>
      <c r="M7" s="54">
        <v>-11.906033759539801</v>
      </c>
      <c r="N7" s="53">
        <v>330154200.90799999</v>
      </c>
      <c r="O7" s="53">
        <v>7012312979.3375998</v>
      </c>
      <c r="P7" s="53">
        <v>2042087</v>
      </c>
      <c r="Q7" s="53">
        <v>1030668</v>
      </c>
      <c r="R7" s="54">
        <v>98.132376284118607</v>
      </c>
      <c r="S7" s="53">
        <v>53.196205803033898</v>
      </c>
      <c r="T7" s="53">
        <v>23.548293232156201</v>
      </c>
      <c r="U7" s="55">
        <v>55.733133826598497</v>
      </c>
    </row>
    <row r="8" spans="1:23" ht="12" thickBot="1">
      <c r="A8" s="74">
        <v>42685</v>
      </c>
      <c r="B8" s="70" t="s">
        <v>6</v>
      </c>
      <c r="C8" s="71"/>
      <c r="D8" s="56">
        <v>7902549.9731000001</v>
      </c>
      <c r="E8" s="59"/>
      <c r="F8" s="59"/>
      <c r="G8" s="56">
        <v>2880810.8457999998</v>
      </c>
      <c r="H8" s="57">
        <v>174.316864108635</v>
      </c>
      <c r="I8" s="56">
        <v>-2117678.0496</v>
      </c>
      <c r="J8" s="57">
        <v>-26.7974015578326</v>
      </c>
      <c r="K8" s="56">
        <v>405863.23800000001</v>
      </c>
      <c r="L8" s="57">
        <v>14.088507011549099</v>
      </c>
      <c r="M8" s="57">
        <v>-6.2177133855123898</v>
      </c>
      <c r="N8" s="56">
        <v>18648141.712699998</v>
      </c>
      <c r="O8" s="56">
        <v>265399756.5774</v>
      </c>
      <c r="P8" s="56">
        <v>163763</v>
      </c>
      <c r="Q8" s="56">
        <v>20011</v>
      </c>
      <c r="R8" s="57">
        <v>718.36489930538198</v>
      </c>
      <c r="S8" s="56">
        <v>48.2560161520002</v>
      </c>
      <c r="T8" s="56">
        <v>23.9770136624856</v>
      </c>
      <c r="U8" s="58">
        <v>50.312902774731398</v>
      </c>
    </row>
    <row r="9" spans="1:23" ht="12" thickBot="1">
      <c r="A9" s="75"/>
      <c r="B9" s="70" t="s">
        <v>7</v>
      </c>
      <c r="C9" s="71"/>
      <c r="D9" s="56">
        <v>230155.21729999999</v>
      </c>
      <c r="E9" s="59"/>
      <c r="F9" s="59"/>
      <c r="G9" s="56">
        <v>127459.429</v>
      </c>
      <c r="H9" s="57">
        <v>80.571354434672699</v>
      </c>
      <c r="I9" s="56">
        <v>-5293.5396000000001</v>
      </c>
      <c r="J9" s="57">
        <v>-2.2999867924349702</v>
      </c>
      <c r="K9" s="56">
        <v>31339.032899999998</v>
      </c>
      <c r="L9" s="57">
        <v>24.587457472448001</v>
      </c>
      <c r="M9" s="57">
        <v>-1.16891202791392</v>
      </c>
      <c r="N9" s="56">
        <v>972818.67779999995</v>
      </c>
      <c r="O9" s="56">
        <v>36199065.782899998</v>
      </c>
      <c r="P9" s="56">
        <v>14192</v>
      </c>
      <c r="Q9" s="56">
        <v>3525</v>
      </c>
      <c r="R9" s="57">
        <v>302.60992907801398</v>
      </c>
      <c r="S9" s="56">
        <v>16.217250373449801</v>
      </c>
      <c r="T9" s="56">
        <v>16.779959177304999</v>
      </c>
      <c r="U9" s="58">
        <v>-3.4698163430736502</v>
      </c>
    </row>
    <row r="10" spans="1:23" ht="12" thickBot="1">
      <c r="A10" s="75"/>
      <c r="B10" s="70" t="s">
        <v>8</v>
      </c>
      <c r="C10" s="71"/>
      <c r="D10" s="56">
        <v>906804.21180000005</v>
      </c>
      <c r="E10" s="59"/>
      <c r="F10" s="59"/>
      <c r="G10" s="56">
        <v>296499.06540000002</v>
      </c>
      <c r="H10" s="57">
        <v>205.837123154723</v>
      </c>
      <c r="I10" s="56">
        <v>-194777.4345</v>
      </c>
      <c r="J10" s="57">
        <v>-21.4795467384705</v>
      </c>
      <c r="K10" s="56">
        <v>69051.623999999996</v>
      </c>
      <c r="L10" s="57">
        <v>23.288985382414001</v>
      </c>
      <c r="M10" s="57">
        <v>-3.8207509572837899</v>
      </c>
      <c r="N10" s="56">
        <v>2289244.6683</v>
      </c>
      <c r="O10" s="56">
        <v>58410090.787900001</v>
      </c>
      <c r="P10" s="56">
        <v>204534</v>
      </c>
      <c r="Q10" s="56">
        <v>95944</v>
      </c>
      <c r="R10" s="57">
        <v>113.180605353123</v>
      </c>
      <c r="S10" s="56">
        <v>4.4335133122121499</v>
      </c>
      <c r="T10" s="56">
        <v>0.85203085862586503</v>
      </c>
      <c r="U10" s="58">
        <v>80.782039014545404</v>
      </c>
    </row>
    <row r="11" spans="1:23" ht="12" thickBot="1">
      <c r="A11" s="75"/>
      <c r="B11" s="70" t="s">
        <v>9</v>
      </c>
      <c r="C11" s="71"/>
      <c r="D11" s="56">
        <v>124483.19560000001</v>
      </c>
      <c r="E11" s="59"/>
      <c r="F11" s="59"/>
      <c r="G11" s="56">
        <v>196501.6778</v>
      </c>
      <c r="H11" s="57">
        <v>-36.650314137928497</v>
      </c>
      <c r="I11" s="56">
        <v>26240.192200000001</v>
      </c>
      <c r="J11" s="57">
        <v>21.079304779672601</v>
      </c>
      <c r="K11" s="56">
        <v>23546.183300000001</v>
      </c>
      <c r="L11" s="57">
        <v>11.9826881702076</v>
      </c>
      <c r="M11" s="57">
        <v>0.114413825190939</v>
      </c>
      <c r="N11" s="56">
        <v>940296.22950000002</v>
      </c>
      <c r="O11" s="56">
        <v>20897891.507399999</v>
      </c>
      <c r="P11" s="56">
        <v>5611</v>
      </c>
      <c r="Q11" s="56">
        <v>2714</v>
      </c>
      <c r="R11" s="57">
        <v>106.74281503316099</v>
      </c>
      <c r="S11" s="56">
        <v>22.185563286401699</v>
      </c>
      <c r="T11" s="56">
        <v>22.933425128960899</v>
      </c>
      <c r="U11" s="58">
        <v>-3.3709391684349299</v>
      </c>
    </row>
    <row r="12" spans="1:23" ht="12" thickBot="1">
      <c r="A12" s="75"/>
      <c r="B12" s="70" t="s">
        <v>10</v>
      </c>
      <c r="C12" s="71"/>
      <c r="D12" s="56">
        <v>4016877.2237</v>
      </c>
      <c r="E12" s="59"/>
      <c r="F12" s="59"/>
      <c r="G12" s="56">
        <v>2623406.7381000002</v>
      </c>
      <c r="H12" s="57">
        <v>53.116829554582097</v>
      </c>
      <c r="I12" s="56">
        <v>-74076.483900000007</v>
      </c>
      <c r="J12" s="57">
        <v>-1.8441311440374899</v>
      </c>
      <c r="K12" s="56">
        <v>680885.7831</v>
      </c>
      <c r="L12" s="57">
        <v>25.954259139897299</v>
      </c>
      <c r="M12" s="57">
        <v>-1.1087942878800301</v>
      </c>
      <c r="N12" s="56">
        <v>9874503.9625000004</v>
      </c>
      <c r="O12" s="56">
        <v>82082929.632499993</v>
      </c>
      <c r="P12" s="56">
        <v>26174</v>
      </c>
      <c r="Q12" s="56">
        <v>1416</v>
      </c>
      <c r="R12" s="57">
        <v>1748.44632768362</v>
      </c>
      <c r="S12" s="56">
        <v>153.46822127684001</v>
      </c>
      <c r="T12" s="56">
        <v>114.04594442090399</v>
      </c>
      <c r="U12" s="58">
        <v>25.687583089154501</v>
      </c>
    </row>
    <row r="13" spans="1:23" ht="12" thickBot="1">
      <c r="A13" s="75"/>
      <c r="B13" s="70" t="s">
        <v>11</v>
      </c>
      <c r="C13" s="71"/>
      <c r="D13" s="56">
        <v>4891997.5082</v>
      </c>
      <c r="E13" s="59"/>
      <c r="F13" s="59"/>
      <c r="G13" s="56">
        <v>3578422.7758999998</v>
      </c>
      <c r="H13" s="57">
        <v>36.708203992738802</v>
      </c>
      <c r="I13" s="56">
        <v>-771830.48840000003</v>
      </c>
      <c r="J13" s="57">
        <v>-15.777409679916101</v>
      </c>
      <c r="K13" s="56">
        <v>531417.02110000001</v>
      </c>
      <c r="L13" s="57">
        <v>14.8505935262595</v>
      </c>
      <c r="M13" s="57">
        <v>-2.4524007657909799</v>
      </c>
      <c r="N13" s="56">
        <v>10127154.2544</v>
      </c>
      <c r="O13" s="56">
        <v>113958010.4193</v>
      </c>
      <c r="P13" s="56">
        <v>102666</v>
      </c>
      <c r="Q13" s="56">
        <v>8078</v>
      </c>
      <c r="R13" s="57">
        <v>1170.93339935628</v>
      </c>
      <c r="S13" s="56">
        <v>47.649635791790899</v>
      </c>
      <c r="T13" s="56">
        <v>31.931141693488499</v>
      </c>
      <c r="U13" s="58">
        <v>32.987647937091602</v>
      </c>
    </row>
    <row r="14" spans="1:23" ht="12" thickBot="1">
      <c r="A14" s="75"/>
      <c r="B14" s="70" t="s">
        <v>12</v>
      </c>
      <c r="C14" s="71"/>
      <c r="D14" s="56">
        <v>902039.39210000006</v>
      </c>
      <c r="E14" s="59"/>
      <c r="F14" s="59"/>
      <c r="G14" s="56">
        <v>666772.91079999995</v>
      </c>
      <c r="H14" s="57">
        <v>35.284349062370502</v>
      </c>
      <c r="I14" s="56">
        <v>140766.9252</v>
      </c>
      <c r="J14" s="57">
        <v>15.6054077496867</v>
      </c>
      <c r="K14" s="56">
        <v>148193.4492</v>
      </c>
      <c r="L14" s="57">
        <v>22.225475390443801</v>
      </c>
      <c r="M14" s="57">
        <v>-5.0113713123561998E-2</v>
      </c>
      <c r="N14" s="56">
        <v>2476408.1179</v>
      </c>
      <c r="O14" s="56">
        <v>45734089.452600002</v>
      </c>
      <c r="P14" s="56">
        <v>8679</v>
      </c>
      <c r="Q14" s="56">
        <v>2169</v>
      </c>
      <c r="R14" s="57">
        <v>300.13831258644501</v>
      </c>
      <c r="S14" s="56">
        <v>103.933562864385</v>
      </c>
      <c r="T14" s="56">
        <v>69.825276348547703</v>
      </c>
      <c r="U14" s="58">
        <v>32.817393704036498</v>
      </c>
    </row>
    <row r="15" spans="1:23" ht="12" thickBot="1">
      <c r="A15" s="75"/>
      <c r="B15" s="70" t="s">
        <v>13</v>
      </c>
      <c r="C15" s="71"/>
      <c r="D15" s="56">
        <v>1204708.7651</v>
      </c>
      <c r="E15" s="59"/>
      <c r="F15" s="59"/>
      <c r="G15" s="56">
        <v>633903.08100000001</v>
      </c>
      <c r="H15" s="57">
        <v>90.046207568440593</v>
      </c>
      <c r="I15" s="56">
        <v>-70962.793999999994</v>
      </c>
      <c r="J15" s="57">
        <v>-5.8904522035339797</v>
      </c>
      <c r="K15" s="56">
        <v>100985.4185</v>
      </c>
      <c r="L15" s="57">
        <v>15.930734764799199</v>
      </c>
      <c r="M15" s="57">
        <v>-1.7027033709822199</v>
      </c>
      <c r="N15" s="56">
        <v>2942276.9213</v>
      </c>
      <c r="O15" s="56">
        <v>41476987.957099997</v>
      </c>
      <c r="P15" s="56">
        <v>41125</v>
      </c>
      <c r="Q15" s="56">
        <v>5004</v>
      </c>
      <c r="R15" s="57">
        <v>721.84252597921704</v>
      </c>
      <c r="S15" s="56">
        <v>29.293830154407299</v>
      </c>
      <c r="T15" s="56">
        <v>25.315764548361301</v>
      </c>
      <c r="U15" s="58">
        <v>13.5798753016511</v>
      </c>
    </row>
    <row r="16" spans="1:23" ht="12" thickBot="1">
      <c r="A16" s="75"/>
      <c r="B16" s="70" t="s">
        <v>14</v>
      </c>
      <c r="C16" s="71"/>
      <c r="D16" s="56">
        <v>2386062.2801000001</v>
      </c>
      <c r="E16" s="59"/>
      <c r="F16" s="59"/>
      <c r="G16" s="56">
        <v>931303.20200000005</v>
      </c>
      <c r="H16" s="57">
        <v>156.206815887228</v>
      </c>
      <c r="I16" s="56">
        <v>-360254.58130000002</v>
      </c>
      <c r="J16" s="57">
        <v>-15.098289106053899</v>
      </c>
      <c r="K16" s="56">
        <v>-12506.423699999999</v>
      </c>
      <c r="L16" s="57">
        <v>-1.34289495334517</v>
      </c>
      <c r="M16" s="57">
        <v>27.805563440170399</v>
      </c>
      <c r="N16" s="56">
        <v>10401099.7015</v>
      </c>
      <c r="O16" s="56">
        <v>359603455.59439999</v>
      </c>
      <c r="P16" s="56">
        <v>63825</v>
      </c>
      <c r="Q16" s="56">
        <v>30924</v>
      </c>
      <c r="R16" s="57">
        <v>106.39309274350001</v>
      </c>
      <c r="S16" s="56">
        <v>37.384446221700003</v>
      </c>
      <c r="T16" s="56">
        <v>18.754453414823399</v>
      </c>
      <c r="U16" s="58">
        <v>49.833539585943299</v>
      </c>
    </row>
    <row r="17" spans="1:21" ht="12" thickBot="1">
      <c r="A17" s="75"/>
      <c r="B17" s="70" t="s">
        <v>15</v>
      </c>
      <c r="C17" s="71"/>
      <c r="D17" s="56">
        <v>5785552.4521000003</v>
      </c>
      <c r="E17" s="59"/>
      <c r="F17" s="59"/>
      <c r="G17" s="56">
        <v>5402162.8898999998</v>
      </c>
      <c r="H17" s="57">
        <v>7.0969641236992898</v>
      </c>
      <c r="I17" s="56">
        <v>-7100.7991000000002</v>
      </c>
      <c r="J17" s="57">
        <v>-0.122733293990319</v>
      </c>
      <c r="K17" s="56">
        <v>-259368.2029</v>
      </c>
      <c r="L17" s="57">
        <v>-4.8011918223517496</v>
      </c>
      <c r="M17" s="57">
        <v>-0.972622707715881</v>
      </c>
      <c r="N17" s="56">
        <v>11182055.7576</v>
      </c>
      <c r="O17" s="56">
        <v>362880076.96450001</v>
      </c>
      <c r="P17" s="56">
        <v>11447</v>
      </c>
      <c r="Q17" s="56">
        <v>9133</v>
      </c>
      <c r="R17" s="57">
        <v>25.336691120113901</v>
      </c>
      <c r="S17" s="56">
        <v>505.42084844063902</v>
      </c>
      <c r="T17" s="56">
        <v>60.131902332201904</v>
      </c>
      <c r="U17" s="58">
        <v>88.102607457186394</v>
      </c>
    </row>
    <row r="18" spans="1:21" ht="12" customHeight="1" thickBot="1">
      <c r="A18" s="75"/>
      <c r="B18" s="70" t="s">
        <v>16</v>
      </c>
      <c r="C18" s="71"/>
      <c r="D18" s="56">
        <v>4500172.4046999998</v>
      </c>
      <c r="E18" s="59"/>
      <c r="F18" s="59"/>
      <c r="G18" s="56">
        <v>5431414.1935000001</v>
      </c>
      <c r="H18" s="57">
        <v>-17.1454754806668</v>
      </c>
      <c r="I18" s="56">
        <v>-88596.457999999999</v>
      </c>
      <c r="J18" s="57">
        <v>-1.96873475130574</v>
      </c>
      <c r="K18" s="56">
        <v>382939.54070000001</v>
      </c>
      <c r="L18" s="57">
        <v>7.0504573405261501</v>
      </c>
      <c r="M18" s="57">
        <v>-1.23135886630576</v>
      </c>
      <c r="N18" s="56">
        <v>19899213.734200001</v>
      </c>
      <c r="O18" s="56">
        <v>678464362.26960003</v>
      </c>
      <c r="P18" s="56">
        <v>116222</v>
      </c>
      <c r="Q18" s="56">
        <v>67256</v>
      </c>
      <c r="R18" s="57">
        <v>72.8054002616867</v>
      </c>
      <c r="S18" s="56">
        <v>38.720486695290099</v>
      </c>
      <c r="T18" s="56">
        <v>21.555288179493299</v>
      </c>
      <c r="U18" s="58">
        <v>44.331050513073102</v>
      </c>
    </row>
    <row r="19" spans="1:21" ht="12" customHeight="1" thickBot="1">
      <c r="A19" s="75"/>
      <c r="B19" s="70" t="s">
        <v>17</v>
      </c>
      <c r="C19" s="71"/>
      <c r="D19" s="56">
        <v>2550460.5227999999</v>
      </c>
      <c r="E19" s="59"/>
      <c r="F19" s="59"/>
      <c r="G19" s="56">
        <v>1019380.4986</v>
      </c>
      <c r="H19" s="57">
        <v>150.197107586692</v>
      </c>
      <c r="I19" s="56">
        <v>22282.259399999999</v>
      </c>
      <c r="J19" s="57">
        <v>0.87365631425408696</v>
      </c>
      <c r="K19" s="56">
        <v>11500.0713</v>
      </c>
      <c r="L19" s="57">
        <v>1.12814315319883</v>
      </c>
      <c r="M19" s="57">
        <v>0.93757576094332595</v>
      </c>
      <c r="N19" s="56">
        <v>9063178.8699999992</v>
      </c>
      <c r="O19" s="56">
        <v>207533949.89629999</v>
      </c>
      <c r="P19" s="56">
        <v>31516</v>
      </c>
      <c r="Q19" s="56">
        <v>13107</v>
      </c>
      <c r="R19" s="57">
        <v>140.45166704814201</v>
      </c>
      <c r="S19" s="56">
        <v>80.925895507044004</v>
      </c>
      <c r="T19" s="56">
        <v>42.181766094453401</v>
      </c>
      <c r="U19" s="58">
        <v>47.876058917652998</v>
      </c>
    </row>
    <row r="20" spans="1:21" ht="12" thickBot="1">
      <c r="A20" s="75"/>
      <c r="B20" s="70" t="s">
        <v>18</v>
      </c>
      <c r="C20" s="71"/>
      <c r="D20" s="56">
        <v>7756184.3452000003</v>
      </c>
      <c r="E20" s="59"/>
      <c r="F20" s="59"/>
      <c r="G20" s="56">
        <v>2344931.5759000001</v>
      </c>
      <c r="H20" s="57">
        <v>230.763781123256</v>
      </c>
      <c r="I20" s="56">
        <v>-271285.23710000003</v>
      </c>
      <c r="J20" s="57">
        <v>-3.49766360656304</v>
      </c>
      <c r="K20" s="56">
        <v>48798.563900000001</v>
      </c>
      <c r="L20" s="57">
        <v>2.0810229348065601</v>
      </c>
      <c r="M20" s="57">
        <v>-6.5592873113218797</v>
      </c>
      <c r="N20" s="56">
        <v>22046814.066599999</v>
      </c>
      <c r="O20" s="56">
        <v>412835146.17720002</v>
      </c>
      <c r="P20" s="56">
        <v>111850</v>
      </c>
      <c r="Q20" s="56">
        <v>47087</v>
      </c>
      <c r="R20" s="57">
        <v>137.539023509674</v>
      </c>
      <c r="S20" s="56">
        <v>69.344518061689797</v>
      </c>
      <c r="T20" s="56">
        <v>29.303558083972199</v>
      </c>
      <c r="U20" s="58">
        <v>57.7420697366396</v>
      </c>
    </row>
    <row r="21" spans="1:21" ht="12" customHeight="1" thickBot="1">
      <c r="A21" s="75"/>
      <c r="B21" s="70" t="s">
        <v>19</v>
      </c>
      <c r="C21" s="71"/>
      <c r="D21" s="56">
        <v>874285.77910000004</v>
      </c>
      <c r="E21" s="59"/>
      <c r="F21" s="59"/>
      <c r="G21" s="56">
        <v>678277.36829999997</v>
      </c>
      <c r="H21" s="57">
        <v>28.897973006421498</v>
      </c>
      <c r="I21" s="56">
        <v>199584.43220000001</v>
      </c>
      <c r="J21" s="57">
        <v>22.8282830364065</v>
      </c>
      <c r="K21" s="56">
        <v>61054.9107</v>
      </c>
      <c r="L21" s="57">
        <v>9.0014665907289402</v>
      </c>
      <c r="M21" s="57">
        <v>2.2689333243099798</v>
      </c>
      <c r="N21" s="56">
        <v>4682998.8121999996</v>
      </c>
      <c r="O21" s="56">
        <v>129514878.26369999</v>
      </c>
      <c r="P21" s="56">
        <v>53242</v>
      </c>
      <c r="Q21" s="56">
        <v>31652</v>
      </c>
      <c r="R21" s="57">
        <v>68.2105396183496</v>
      </c>
      <c r="S21" s="56">
        <v>16.4209792851508</v>
      </c>
      <c r="T21" s="56">
        <v>12.4143236951851</v>
      </c>
      <c r="U21" s="58">
        <v>24.399614178850001</v>
      </c>
    </row>
    <row r="22" spans="1:21" ht="12" customHeight="1" thickBot="1">
      <c r="A22" s="75"/>
      <c r="B22" s="70" t="s">
        <v>20</v>
      </c>
      <c r="C22" s="71"/>
      <c r="D22" s="56">
        <v>2143504.2004999998</v>
      </c>
      <c r="E22" s="59"/>
      <c r="F22" s="59"/>
      <c r="G22" s="56">
        <v>1662494.9036999999</v>
      </c>
      <c r="H22" s="57">
        <v>28.932978725497399</v>
      </c>
      <c r="I22" s="56">
        <v>-152083.71549999999</v>
      </c>
      <c r="J22" s="57">
        <v>-7.0950976193340098</v>
      </c>
      <c r="K22" s="56">
        <v>6400.3028000000004</v>
      </c>
      <c r="L22" s="57">
        <v>0.38498179968886997</v>
      </c>
      <c r="M22" s="57">
        <v>-24.7619563093171</v>
      </c>
      <c r="N22" s="56">
        <v>13245986.8791</v>
      </c>
      <c r="O22" s="56">
        <v>457305700.80330002</v>
      </c>
      <c r="P22" s="56">
        <v>110197</v>
      </c>
      <c r="Q22" s="56">
        <v>66346</v>
      </c>
      <c r="R22" s="57">
        <v>66.094414131974801</v>
      </c>
      <c r="S22" s="56">
        <v>19.451565836638</v>
      </c>
      <c r="T22" s="56">
        <v>16.462750307478998</v>
      </c>
      <c r="U22" s="58">
        <v>15.3654238134878</v>
      </c>
    </row>
    <row r="23" spans="1:21" ht="12" thickBot="1">
      <c r="A23" s="75"/>
      <c r="B23" s="70" t="s">
        <v>21</v>
      </c>
      <c r="C23" s="71"/>
      <c r="D23" s="56">
        <v>21246254.4432</v>
      </c>
      <c r="E23" s="59"/>
      <c r="F23" s="59"/>
      <c r="G23" s="56">
        <v>8882901.2442000005</v>
      </c>
      <c r="H23" s="57">
        <v>139.18147752765501</v>
      </c>
      <c r="I23" s="56">
        <v>-5271003.5274999999</v>
      </c>
      <c r="J23" s="57">
        <v>-24.809095370629102</v>
      </c>
      <c r="K23" s="56">
        <v>389537.98930000002</v>
      </c>
      <c r="L23" s="57">
        <v>4.3852563322635696</v>
      </c>
      <c r="M23" s="57">
        <v>-14.531423564032901</v>
      </c>
      <c r="N23" s="56">
        <v>50921297.3917</v>
      </c>
      <c r="O23" s="56">
        <v>1029420370.6137</v>
      </c>
      <c r="P23" s="56">
        <v>277201</v>
      </c>
      <c r="Q23" s="56">
        <v>83333</v>
      </c>
      <c r="R23" s="57">
        <v>232.64253057012201</v>
      </c>
      <c r="S23" s="56">
        <v>76.645663050277605</v>
      </c>
      <c r="T23" s="56">
        <v>34.314899644798601</v>
      </c>
      <c r="U23" s="58">
        <v>55.229169819707998</v>
      </c>
    </row>
    <row r="24" spans="1:21" ht="12" thickBot="1">
      <c r="A24" s="75"/>
      <c r="B24" s="70" t="s">
        <v>22</v>
      </c>
      <c r="C24" s="71"/>
      <c r="D24" s="56">
        <v>559624.65330000001</v>
      </c>
      <c r="E24" s="59"/>
      <c r="F24" s="59"/>
      <c r="G24" s="56">
        <v>443151.00209999998</v>
      </c>
      <c r="H24" s="57">
        <v>26.283061676055301</v>
      </c>
      <c r="I24" s="56">
        <v>36145.564700000003</v>
      </c>
      <c r="J24" s="57">
        <v>6.4588942761646599</v>
      </c>
      <c r="K24" s="56">
        <v>68716.688500000004</v>
      </c>
      <c r="L24" s="57">
        <v>15.506382288286799</v>
      </c>
      <c r="M24" s="57">
        <v>-0.47399146424234301</v>
      </c>
      <c r="N24" s="56">
        <v>3666238.8799000001</v>
      </c>
      <c r="O24" s="56">
        <v>99268036.6479</v>
      </c>
      <c r="P24" s="56">
        <v>41614</v>
      </c>
      <c r="Q24" s="56">
        <v>31044</v>
      </c>
      <c r="R24" s="57">
        <v>34.048447365030299</v>
      </c>
      <c r="S24" s="56">
        <v>13.4479899384822</v>
      </c>
      <c r="T24" s="56">
        <v>12.117114447236199</v>
      </c>
      <c r="U24" s="58">
        <v>9.8964640614258492</v>
      </c>
    </row>
    <row r="25" spans="1:21" ht="12" thickBot="1">
      <c r="A25" s="75"/>
      <c r="B25" s="70" t="s">
        <v>23</v>
      </c>
      <c r="C25" s="71"/>
      <c r="D25" s="56">
        <v>751856.33750000002</v>
      </c>
      <c r="E25" s="59"/>
      <c r="F25" s="59"/>
      <c r="G25" s="56">
        <v>605523.69050000003</v>
      </c>
      <c r="H25" s="57">
        <v>24.166295934543601</v>
      </c>
      <c r="I25" s="56">
        <v>27731.931400000001</v>
      </c>
      <c r="J25" s="57">
        <v>3.6884614808477298</v>
      </c>
      <c r="K25" s="56">
        <v>13648.811100000001</v>
      </c>
      <c r="L25" s="57">
        <v>2.2540507190940402</v>
      </c>
      <c r="M25" s="57">
        <v>1.0318202953222799</v>
      </c>
      <c r="N25" s="56">
        <v>4709901.9686000003</v>
      </c>
      <c r="O25" s="56">
        <v>116552266.8194</v>
      </c>
      <c r="P25" s="56">
        <v>32881</v>
      </c>
      <c r="Q25" s="56">
        <v>24368</v>
      </c>
      <c r="R25" s="57">
        <v>34.935160866710497</v>
      </c>
      <c r="S25" s="56">
        <v>22.8659814938718</v>
      </c>
      <c r="T25" s="56">
        <v>17.908430133782002</v>
      </c>
      <c r="U25" s="58">
        <v>21.680903404117899</v>
      </c>
    </row>
    <row r="26" spans="1:21" ht="12" thickBot="1">
      <c r="A26" s="75"/>
      <c r="B26" s="70" t="s">
        <v>24</v>
      </c>
      <c r="C26" s="71"/>
      <c r="D26" s="56">
        <v>1458493.1470999999</v>
      </c>
      <c r="E26" s="59"/>
      <c r="F26" s="59"/>
      <c r="G26" s="56">
        <v>847635.98880000005</v>
      </c>
      <c r="H26" s="57">
        <v>72.065977184946107</v>
      </c>
      <c r="I26" s="56">
        <v>291274.80949999997</v>
      </c>
      <c r="J26" s="57">
        <v>19.970941247077999</v>
      </c>
      <c r="K26" s="56">
        <v>143497.1764</v>
      </c>
      <c r="L26" s="57">
        <v>16.929103801166999</v>
      </c>
      <c r="M26" s="57">
        <v>1.02982955349636</v>
      </c>
      <c r="N26" s="56">
        <v>8293126.8037</v>
      </c>
      <c r="O26" s="56">
        <v>220696651.83880001</v>
      </c>
      <c r="P26" s="56">
        <v>81356</v>
      </c>
      <c r="Q26" s="56">
        <v>57793</v>
      </c>
      <c r="R26" s="57">
        <v>40.771373695776298</v>
      </c>
      <c r="S26" s="56">
        <v>17.927296660356902</v>
      </c>
      <c r="T26" s="56">
        <v>13.938430515806401</v>
      </c>
      <c r="U26" s="58">
        <v>22.250237836311399</v>
      </c>
    </row>
    <row r="27" spans="1:21" ht="12" thickBot="1">
      <c r="A27" s="75"/>
      <c r="B27" s="70" t="s">
        <v>25</v>
      </c>
      <c r="C27" s="71"/>
      <c r="D27" s="56">
        <v>353409.35320000001</v>
      </c>
      <c r="E27" s="59"/>
      <c r="F27" s="59"/>
      <c r="G27" s="56">
        <v>477627.65590000001</v>
      </c>
      <c r="H27" s="57">
        <v>-26.007351367862899</v>
      </c>
      <c r="I27" s="56">
        <v>78626.419899999994</v>
      </c>
      <c r="J27" s="57">
        <v>22.2479736849251</v>
      </c>
      <c r="K27" s="56">
        <v>61447.811399999999</v>
      </c>
      <c r="L27" s="57">
        <v>12.8652121879779</v>
      </c>
      <c r="M27" s="57">
        <v>0.27956420429971601</v>
      </c>
      <c r="N27" s="56">
        <v>2790457.1334000002</v>
      </c>
      <c r="O27" s="56">
        <v>80578117.866799995</v>
      </c>
      <c r="P27" s="56">
        <v>44145</v>
      </c>
      <c r="Q27" s="56">
        <v>34180</v>
      </c>
      <c r="R27" s="57">
        <v>29.154476301930998</v>
      </c>
      <c r="S27" s="56">
        <v>8.0056485037943101</v>
      </c>
      <c r="T27" s="56">
        <v>7.78559972205968</v>
      </c>
      <c r="U27" s="58">
        <v>2.7486690382463999</v>
      </c>
    </row>
    <row r="28" spans="1:21" ht="12" thickBot="1">
      <c r="A28" s="75"/>
      <c r="B28" s="70" t="s">
        <v>26</v>
      </c>
      <c r="C28" s="71"/>
      <c r="D28" s="56">
        <v>3874464.1323000002</v>
      </c>
      <c r="E28" s="59"/>
      <c r="F28" s="59"/>
      <c r="G28" s="56">
        <v>1884345.0390000001</v>
      </c>
      <c r="H28" s="57">
        <v>105.613306061831</v>
      </c>
      <c r="I28" s="56">
        <v>-152754.79060000001</v>
      </c>
      <c r="J28" s="57">
        <v>-3.94260432885515</v>
      </c>
      <c r="K28" s="56">
        <v>-15105.4956</v>
      </c>
      <c r="L28" s="57">
        <v>-0.80163108599348198</v>
      </c>
      <c r="M28" s="57">
        <v>9.1125308725388692</v>
      </c>
      <c r="N28" s="56">
        <v>18061331.035100002</v>
      </c>
      <c r="O28" s="56">
        <v>345052705.63910002</v>
      </c>
      <c r="P28" s="56">
        <v>78005</v>
      </c>
      <c r="Q28" s="56">
        <v>67190</v>
      </c>
      <c r="R28" s="57">
        <v>16.0961452597113</v>
      </c>
      <c r="S28" s="56">
        <v>49.669433142747302</v>
      </c>
      <c r="T28" s="56">
        <v>35.603801910998698</v>
      </c>
      <c r="U28" s="58">
        <v>28.318485518698701</v>
      </c>
    </row>
    <row r="29" spans="1:21" ht="12" thickBot="1">
      <c r="A29" s="75"/>
      <c r="B29" s="70" t="s">
        <v>27</v>
      </c>
      <c r="C29" s="71"/>
      <c r="D29" s="56">
        <v>1167730.1438</v>
      </c>
      <c r="E29" s="59"/>
      <c r="F29" s="59"/>
      <c r="G29" s="56">
        <v>1152906.2475000001</v>
      </c>
      <c r="H29" s="57">
        <v>1.2857850612002999</v>
      </c>
      <c r="I29" s="56">
        <v>125827.5389</v>
      </c>
      <c r="J29" s="57">
        <v>10.775395288721</v>
      </c>
      <c r="K29" s="56">
        <v>118232.9745</v>
      </c>
      <c r="L29" s="57">
        <v>10.2552115366172</v>
      </c>
      <c r="M29" s="57">
        <v>6.4233894411580006E-2</v>
      </c>
      <c r="N29" s="56">
        <v>9907458.2390000001</v>
      </c>
      <c r="O29" s="56">
        <v>242426070.9165</v>
      </c>
      <c r="P29" s="56">
        <v>154229</v>
      </c>
      <c r="Q29" s="56">
        <v>134764</v>
      </c>
      <c r="R29" s="57">
        <v>14.4437683654388</v>
      </c>
      <c r="S29" s="56">
        <v>7.57140449461515</v>
      </c>
      <c r="T29" s="56">
        <v>7.3766172212163497</v>
      </c>
      <c r="U29" s="58">
        <v>2.57267028247316</v>
      </c>
    </row>
    <row r="30" spans="1:21" ht="12" thickBot="1">
      <c r="A30" s="75"/>
      <c r="B30" s="70" t="s">
        <v>28</v>
      </c>
      <c r="C30" s="71"/>
      <c r="D30" s="56">
        <v>1513164.4919</v>
      </c>
      <c r="E30" s="59"/>
      <c r="F30" s="59"/>
      <c r="G30" s="56">
        <v>1791035.3862999999</v>
      </c>
      <c r="H30" s="57">
        <v>-15.5145396079548</v>
      </c>
      <c r="I30" s="56">
        <v>156704.12770000001</v>
      </c>
      <c r="J30" s="57">
        <v>10.356053723097499</v>
      </c>
      <c r="K30" s="56">
        <v>138809.03810000001</v>
      </c>
      <c r="L30" s="57">
        <v>7.7502119255587596</v>
      </c>
      <c r="M30" s="57">
        <v>0.128918763827959</v>
      </c>
      <c r="N30" s="56">
        <v>11274763.661800001</v>
      </c>
      <c r="O30" s="56">
        <v>387217615.94580001</v>
      </c>
      <c r="P30" s="56">
        <v>117379</v>
      </c>
      <c r="Q30" s="56">
        <v>89979</v>
      </c>
      <c r="R30" s="57">
        <v>30.451549806065898</v>
      </c>
      <c r="S30" s="56">
        <v>12.8912709419913</v>
      </c>
      <c r="T30" s="56">
        <v>12.0736909178808</v>
      </c>
      <c r="U30" s="58">
        <v>6.3421211747815196</v>
      </c>
    </row>
    <row r="31" spans="1:21" ht="12" thickBot="1">
      <c r="A31" s="75"/>
      <c r="B31" s="70" t="s">
        <v>29</v>
      </c>
      <c r="C31" s="71"/>
      <c r="D31" s="56">
        <v>4296968.2772000004</v>
      </c>
      <c r="E31" s="59"/>
      <c r="F31" s="59"/>
      <c r="G31" s="56">
        <v>3811572.5320000001</v>
      </c>
      <c r="H31" s="57">
        <v>12.7347896734187</v>
      </c>
      <c r="I31" s="56">
        <v>-268438.32209999999</v>
      </c>
      <c r="J31" s="57">
        <v>-6.2471562455871901</v>
      </c>
      <c r="K31" s="56">
        <v>-313782.79200000002</v>
      </c>
      <c r="L31" s="57">
        <v>-8.2323710060779707</v>
      </c>
      <c r="M31" s="57">
        <v>-0.144509103290789</v>
      </c>
      <c r="N31" s="56">
        <v>27143467.254999999</v>
      </c>
      <c r="O31" s="56">
        <v>415511782.82840002</v>
      </c>
      <c r="P31" s="56">
        <v>72515</v>
      </c>
      <c r="Q31" s="56">
        <v>51217</v>
      </c>
      <c r="R31" s="57">
        <v>41.583849112599303</v>
      </c>
      <c r="S31" s="56">
        <v>59.256268043852998</v>
      </c>
      <c r="T31" s="56">
        <v>44.795676628853698</v>
      </c>
      <c r="U31" s="58">
        <v>24.4034798214049</v>
      </c>
    </row>
    <row r="32" spans="1:21" ht="12" thickBot="1">
      <c r="A32" s="75"/>
      <c r="B32" s="70" t="s">
        <v>30</v>
      </c>
      <c r="C32" s="71"/>
      <c r="D32" s="56">
        <v>172349.23499999999</v>
      </c>
      <c r="E32" s="59"/>
      <c r="F32" s="59"/>
      <c r="G32" s="56">
        <v>139888.3989</v>
      </c>
      <c r="H32" s="57">
        <v>23.204809230252799</v>
      </c>
      <c r="I32" s="56">
        <v>35464.152000000002</v>
      </c>
      <c r="J32" s="57">
        <v>20.576912917542099</v>
      </c>
      <c r="K32" s="56">
        <v>29853.4565</v>
      </c>
      <c r="L32" s="57">
        <v>21.340909421188599</v>
      </c>
      <c r="M32" s="57">
        <v>0.18794123554838599</v>
      </c>
      <c r="N32" s="56">
        <v>1486443.1377999999</v>
      </c>
      <c r="O32" s="56">
        <v>39867336.810999997</v>
      </c>
      <c r="P32" s="56">
        <v>33364</v>
      </c>
      <c r="Q32" s="56">
        <v>25398</v>
      </c>
      <c r="R32" s="57">
        <v>31.3646743838097</v>
      </c>
      <c r="S32" s="56">
        <v>5.1657245833832901</v>
      </c>
      <c r="T32" s="56">
        <v>5.24185114182219</v>
      </c>
      <c r="U32" s="58">
        <v>-1.4736859700917999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8.7611000000000008</v>
      </c>
      <c r="H33" s="59"/>
      <c r="I33" s="59"/>
      <c r="J33" s="59"/>
      <c r="K33" s="56">
        <v>-25.517600000000002</v>
      </c>
      <c r="L33" s="57">
        <v>-291.26022987981003</v>
      </c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561174.15670000005</v>
      </c>
      <c r="E35" s="59"/>
      <c r="F35" s="59"/>
      <c r="G35" s="56">
        <v>485000.52909999999</v>
      </c>
      <c r="H35" s="57">
        <v>15.7058854639505</v>
      </c>
      <c r="I35" s="56">
        <v>29510.7899</v>
      </c>
      <c r="J35" s="57">
        <v>5.2587578290381396</v>
      </c>
      <c r="K35" s="56">
        <v>-29407.640899999999</v>
      </c>
      <c r="L35" s="57">
        <v>-6.0634244986435002</v>
      </c>
      <c r="M35" s="57">
        <v>-2.0035075577925698</v>
      </c>
      <c r="N35" s="56">
        <v>3246363.6518000001</v>
      </c>
      <c r="O35" s="56">
        <v>67315730.431700006</v>
      </c>
      <c r="P35" s="56">
        <v>31801</v>
      </c>
      <c r="Q35" s="56">
        <v>23109</v>
      </c>
      <c r="R35" s="57">
        <v>37.613051192176201</v>
      </c>
      <c r="S35" s="56">
        <v>17.646431140530201</v>
      </c>
      <c r="T35" s="56">
        <v>16.816727192868601</v>
      </c>
      <c r="U35" s="58">
        <v>4.7018229411607901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7202272.0300000003</v>
      </c>
      <c r="E37" s="59"/>
      <c r="F37" s="59"/>
      <c r="G37" s="56">
        <v>862365.3</v>
      </c>
      <c r="H37" s="57">
        <v>735.17646524042596</v>
      </c>
      <c r="I37" s="56">
        <v>-241043.89</v>
      </c>
      <c r="J37" s="57">
        <v>-3.34677569794597</v>
      </c>
      <c r="K37" s="56">
        <v>-41999.94</v>
      </c>
      <c r="L37" s="57">
        <v>-4.8703188776264499</v>
      </c>
      <c r="M37" s="57">
        <v>4.73914843687872</v>
      </c>
      <c r="N37" s="56">
        <v>14847604.390000001</v>
      </c>
      <c r="O37" s="56">
        <v>79462719.010000005</v>
      </c>
      <c r="P37" s="56">
        <v>286</v>
      </c>
      <c r="Q37" s="56">
        <v>124</v>
      </c>
      <c r="R37" s="57">
        <v>130.64516129032299</v>
      </c>
      <c r="S37" s="56">
        <v>25182.769335664299</v>
      </c>
      <c r="T37" s="56">
        <v>1888.4972580645201</v>
      </c>
      <c r="U37" s="58">
        <v>92.500835659126693</v>
      </c>
    </row>
    <row r="38" spans="1:21" ht="12" thickBot="1">
      <c r="A38" s="75"/>
      <c r="B38" s="70" t="s">
        <v>35</v>
      </c>
      <c r="C38" s="71"/>
      <c r="D38" s="56">
        <v>4232655.28</v>
      </c>
      <c r="E38" s="59"/>
      <c r="F38" s="59"/>
      <c r="G38" s="56">
        <v>4394087.88</v>
      </c>
      <c r="H38" s="57">
        <v>-3.6738591582287801</v>
      </c>
      <c r="I38" s="56">
        <v>-805020.67</v>
      </c>
      <c r="J38" s="57">
        <v>-19.019282619207299</v>
      </c>
      <c r="K38" s="56">
        <v>-699384.34</v>
      </c>
      <c r="L38" s="57">
        <v>-15.916485038528601</v>
      </c>
      <c r="M38" s="57">
        <v>0.15104188635393201</v>
      </c>
      <c r="N38" s="56">
        <v>7940216.1600000001</v>
      </c>
      <c r="O38" s="56">
        <v>131624088.14</v>
      </c>
      <c r="P38" s="56">
        <v>1329</v>
      </c>
      <c r="Q38" s="56">
        <v>398</v>
      </c>
      <c r="R38" s="57">
        <v>233.91959798995001</v>
      </c>
      <c r="S38" s="56">
        <v>3184.8421971407101</v>
      </c>
      <c r="T38" s="56">
        <v>2378.5715326633199</v>
      </c>
      <c r="U38" s="58">
        <v>25.315874839929101</v>
      </c>
    </row>
    <row r="39" spans="1:21" ht="12" thickBot="1">
      <c r="A39" s="75"/>
      <c r="B39" s="70" t="s">
        <v>36</v>
      </c>
      <c r="C39" s="71"/>
      <c r="D39" s="56">
        <v>6618528.2400000002</v>
      </c>
      <c r="E39" s="59"/>
      <c r="F39" s="59"/>
      <c r="G39" s="56">
        <v>2971235.25</v>
      </c>
      <c r="H39" s="57">
        <v>122.75342351299901</v>
      </c>
      <c r="I39" s="56">
        <v>161710.63</v>
      </c>
      <c r="J39" s="57">
        <v>2.44330195681087</v>
      </c>
      <c r="K39" s="56">
        <v>-268375.01</v>
      </c>
      <c r="L39" s="57">
        <v>-9.0324389494234794</v>
      </c>
      <c r="M39" s="57">
        <v>-1.60255472370546</v>
      </c>
      <c r="N39" s="56">
        <v>9338295.3399999999</v>
      </c>
      <c r="O39" s="56">
        <v>117500054.2</v>
      </c>
      <c r="P39" s="56">
        <v>2136</v>
      </c>
      <c r="Q39" s="56">
        <v>605</v>
      </c>
      <c r="R39" s="57">
        <v>253.05785123966899</v>
      </c>
      <c r="S39" s="56">
        <v>3098.5619101123598</v>
      </c>
      <c r="T39" s="56">
        <v>3006.7549090909101</v>
      </c>
      <c r="U39" s="58">
        <v>2.9628906468459602</v>
      </c>
    </row>
    <row r="40" spans="1:21" ht="12" thickBot="1">
      <c r="A40" s="75"/>
      <c r="B40" s="70" t="s">
        <v>37</v>
      </c>
      <c r="C40" s="71"/>
      <c r="D40" s="56">
        <v>3046329.58</v>
      </c>
      <c r="E40" s="59"/>
      <c r="F40" s="59"/>
      <c r="G40" s="56">
        <v>2493599.6</v>
      </c>
      <c r="H40" s="57">
        <v>22.165947572336801</v>
      </c>
      <c r="I40" s="56">
        <v>-652200.27</v>
      </c>
      <c r="J40" s="57">
        <v>-21.409379808471002</v>
      </c>
      <c r="K40" s="56">
        <v>-591214.99</v>
      </c>
      <c r="L40" s="57">
        <v>-23.709299199438401</v>
      </c>
      <c r="M40" s="57">
        <v>0.10315245897266601</v>
      </c>
      <c r="N40" s="56">
        <v>5049994.24</v>
      </c>
      <c r="O40" s="56">
        <v>95124893.569999993</v>
      </c>
      <c r="P40" s="56">
        <v>1033</v>
      </c>
      <c r="Q40" s="56">
        <v>217</v>
      </c>
      <c r="R40" s="57">
        <v>376.036866359447</v>
      </c>
      <c r="S40" s="56">
        <v>2949.01217812198</v>
      </c>
      <c r="T40" s="56">
        <v>2488.0106451612901</v>
      </c>
      <c r="U40" s="58">
        <v>15.6324051959075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7.47</v>
      </c>
      <c r="H41" s="59"/>
      <c r="I41" s="59"/>
      <c r="J41" s="59"/>
      <c r="K41" s="56">
        <v>-381.44</v>
      </c>
      <c r="L41" s="57">
        <v>-5106.2918340026799</v>
      </c>
      <c r="M41" s="59"/>
      <c r="N41" s="56">
        <v>5.12</v>
      </c>
      <c r="O41" s="56">
        <v>1378.02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66854.700599999996</v>
      </c>
      <c r="E42" s="59"/>
      <c r="F42" s="59"/>
      <c r="G42" s="56">
        <v>488681.75209999998</v>
      </c>
      <c r="H42" s="57">
        <v>-86.319378550005794</v>
      </c>
      <c r="I42" s="56">
        <v>6243.8492999999999</v>
      </c>
      <c r="J42" s="57">
        <v>9.3394319979947706</v>
      </c>
      <c r="K42" s="56">
        <v>21129.368699999999</v>
      </c>
      <c r="L42" s="57">
        <v>4.3237482490805697</v>
      </c>
      <c r="M42" s="57">
        <v>-0.70449428051298102</v>
      </c>
      <c r="N42" s="56">
        <v>234124.78419999999</v>
      </c>
      <c r="O42" s="56">
        <v>20738084.8499</v>
      </c>
      <c r="P42" s="56">
        <v>101</v>
      </c>
      <c r="Q42" s="56">
        <v>72</v>
      </c>
      <c r="R42" s="57">
        <v>40.2777777777778</v>
      </c>
      <c r="S42" s="56">
        <v>661.92772871287104</v>
      </c>
      <c r="T42" s="56">
        <v>301.38888888888903</v>
      </c>
      <c r="U42" s="58">
        <v>54.468006730138903</v>
      </c>
    </row>
    <row r="43" spans="1:21" ht="12" thickBot="1">
      <c r="A43" s="75"/>
      <c r="B43" s="70" t="s">
        <v>33</v>
      </c>
      <c r="C43" s="71"/>
      <c r="D43" s="56">
        <v>1601219.493</v>
      </c>
      <c r="E43" s="59"/>
      <c r="F43" s="59"/>
      <c r="G43" s="56">
        <v>1828769.1584999999</v>
      </c>
      <c r="H43" s="57">
        <v>-12.4427768503402</v>
      </c>
      <c r="I43" s="56">
        <v>47904.762999999999</v>
      </c>
      <c r="J43" s="57">
        <v>2.99176741286399</v>
      </c>
      <c r="K43" s="56">
        <v>72195.665800000002</v>
      </c>
      <c r="L43" s="57">
        <v>3.9477735866464698</v>
      </c>
      <c r="M43" s="57">
        <v>-0.336459294762817</v>
      </c>
      <c r="N43" s="56">
        <v>5233183.6063999999</v>
      </c>
      <c r="O43" s="56">
        <v>146417741.9601</v>
      </c>
      <c r="P43" s="56">
        <v>5670</v>
      </c>
      <c r="Q43" s="56">
        <v>2057</v>
      </c>
      <c r="R43" s="57">
        <v>175.644141954302</v>
      </c>
      <c r="S43" s="56">
        <v>282.40202698412702</v>
      </c>
      <c r="T43" s="56">
        <v>228.79469319397199</v>
      </c>
      <c r="U43" s="58">
        <v>18.982630671120599</v>
      </c>
    </row>
    <row r="44" spans="1:21" ht="12" thickBot="1">
      <c r="A44" s="75"/>
      <c r="B44" s="70" t="s">
        <v>38</v>
      </c>
      <c r="C44" s="71"/>
      <c r="D44" s="56">
        <v>2741088.33</v>
      </c>
      <c r="E44" s="59"/>
      <c r="F44" s="59"/>
      <c r="G44" s="56">
        <v>2363537.4900000002</v>
      </c>
      <c r="H44" s="57">
        <v>15.973972978952</v>
      </c>
      <c r="I44" s="56">
        <v>-637459.84</v>
      </c>
      <c r="J44" s="57">
        <v>-23.255720475085901</v>
      </c>
      <c r="K44" s="56">
        <v>-435702.93</v>
      </c>
      <c r="L44" s="57">
        <v>-18.434356630408299</v>
      </c>
      <c r="M44" s="57">
        <v>0.463060714326617</v>
      </c>
      <c r="N44" s="56">
        <v>5256199.21</v>
      </c>
      <c r="O44" s="56">
        <v>67807632.780000001</v>
      </c>
      <c r="P44" s="56">
        <v>1512</v>
      </c>
      <c r="Q44" s="56">
        <v>310</v>
      </c>
      <c r="R44" s="57">
        <v>387.74193548387098</v>
      </c>
      <c r="S44" s="56">
        <v>1812.88910714286</v>
      </c>
      <c r="T44" s="56">
        <v>1873.5708387096799</v>
      </c>
      <c r="U44" s="58">
        <v>-3.3472390190735801</v>
      </c>
    </row>
    <row r="45" spans="1:21" ht="12" thickBot="1">
      <c r="A45" s="75"/>
      <c r="B45" s="70" t="s">
        <v>39</v>
      </c>
      <c r="C45" s="71"/>
      <c r="D45" s="56">
        <v>973138.48</v>
      </c>
      <c r="E45" s="59"/>
      <c r="F45" s="59"/>
      <c r="G45" s="56">
        <v>1030606.23</v>
      </c>
      <c r="H45" s="57">
        <v>-5.5761112563816004</v>
      </c>
      <c r="I45" s="56">
        <v>101985.55</v>
      </c>
      <c r="J45" s="57">
        <v>10.4800654887267</v>
      </c>
      <c r="K45" s="56">
        <v>82884.539999999994</v>
      </c>
      <c r="L45" s="57">
        <v>8.0423092338574396</v>
      </c>
      <c r="M45" s="57">
        <v>0.23045323048182401</v>
      </c>
      <c r="N45" s="56">
        <v>1870719.58</v>
      </c>
      <c r="O45" s="56">
        <v>29449990.870000001</v>
      </c>
      <c r="P45" s="56">
        <v>470</v>
      </c>
      <c r="Q45" s="56">
        <v>132</v>
      </c>
      <c r="R45" s="57">
        <v>256.06060606060601</v>
      </c>
      <c r="S45" s="56">
        <v>2070.5074042553201</v>
      </c>
      <c r="T45" s="56">
        <v>1812.00545454545</v>
      </c>
      <c r="U45" s="58">
        <v>12.4849565463321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17868.343499999999</v>
      </c>
      <c r="E47" s="62"/>
      <c r="F47" s="62"/>
      <c r="G47" s="61">
        <v>23975.047200000001</v>
      </c>
      <c r="H47" s="63">
        <v>-25.47108103295</v>
      </c>
      <c r="I47" s="61">
        <v>1094.4196999999999</v>
      </c>
      <c r="J47" s="63">
        <v>6.1249085568564299</v>
      </c>
      <c r="K47" s="61">
        <v>2103.0261</v>
      </c>
      <c r="L47" s="63">
        <v>8.7717287163463897</v>
      </c>
      <c r="M47" s="63">
        <v>-0.47959766167428902</v>
      </c>
      <c r="N47" s="61">
        <v>90816.953999999998</v>
      </c>
      <c r="O47" s="61">
        <v>7553986.4407000002</v>
      </c>
      <c r="P47" s="61">
        <v>17</v>
      </c>
      <c r="Q47" s="61">
        <v>12</v>
      </c>
      <c r="R47" s="63">
        <v>41.6666666666667</v>
      </c>
      <c r="S47" s="61">
        <v>1051.0790294117601</v>
      </c>
      <c r="T47" s="61">
        <v>712.73693333333301</v>
      </c>
      <c r="U47" s="64">
        <v>32.189976834356997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I30" sqref="I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655845</v>
      </c>
      <c r="D2" s="37">
        <v>7902545.5449743597</v>
      </c>
      <c r="E2" s="37">
        <v>10020228.057200899</v>
      </c>
      <c r="F2" s="37">
        <v>-2186768.88829487</v>
      </c>
      <c r="G2" s="37">
        <v>10020228.057200899</v>
      </c>
      <c r="H2" s="37">
        <v>-0.27915750132138301</v>
      </c>
    </row>
    <row r="3" spans="1:8">
      <c r="A3" s="37">
        <v>2</v>
      </c>
      <c r="B3" s="37">
        <v>13</v>
      </c>
      <c r="C3" s="37">
        <v>34864</v>
      </c>
      <c r="D3" s="37">
        <v>230155.02232991499</v>
      </c>
      <c r="E3" s="37">
        <v>235435.332276923</v>
      </c>
      <c r="F3" s="37">
        <v>-6174.2096051282097</v>
      </c>
      <c r="G3" s="37">
        <v>235435.332276923</v>
      </c>
      <c r="H3" s="37">
        <v>-2.6930905393702801E-2</v>
      </c>
    </row>
    <row r="4" spans="1:8">
      <c r="A4" s="37">
        <v>3</v>
      </c>
      <c r="B4" s="37">
        <v>14</v>
      </c>
      <c r="C4" s="37">
        <v>257784</v>
      </c>
      <c r="D4" s="37">
        <v>906806.90026051004</v>
      </c>
      <c r="E4" s="37">
        <v>1101581.64792884</v>
      </c>
      <c r="F4" s="37">
        <v>-212615.78480621701</v>
      </c>
      <c r="G4" s="37">
        <v>1101581.64792884</v>
      </c>
      <c r="H4" s="37">
        <v>-0.23917204656135199</v>
      </c>
    </row>
    <row r="5" spans="1:8">
      <c r="A5" s="37">
        <v>4</v>
      </c>
      <c r="B5" s="37">
        <v>15</v>
      </c>
      <c r="C5" s="37">
        <v>6907</v>
      </c>
      <c r="D5" s="37">
        <v>124483.255430989</v>
      </c>
      <c r="E5" s="37">
        <v>98243.003778261904</v>
      </c>
      <c r="F5" s="37">
        <v>23334.568724052599</v>
      </c>
      <c r="G5" s="37">
        <v>98243.003778261904</v>
      </c>
      <c r="H5" s="37">
        <v>0.191931523584322</v>
      </c>
    </row>
    <row r="6" spans="1:8">
      <c r="A6" s="37">
        <v>5</v>
      </c>
      <c r="B6" s="37">
        <v>16</v>
      </c>
      <c r="C6" s="37">
        <v>53827</v>
      </c>
      <c r="D6" s="37">
        <v>4016877.04560513</v>
      </c>
      <c r="E6" s="37">
        <v>4090953.70595983</v>
      </c>
      <c r="F6" s="37">
        <v>-160893.36975640999</v>
      </c>
      <c r="G6" s="37">
        <v>4090953.70595983</v>
      </c>
      <c r="H6" s="37">
        <v>-4.09391602144814E-2</v>
      </c>
    </row>
    <row r="7" spans="1:8">
      <c r="A7" s="37">
        <v>6</v>
      </c>
      <c r="B7" s="37">
        <v>17</v>
      </c>
      <c r="C7" s="37">
        <v>324477</v>
      </c>
      <c r="D7" s="37">
        <v>4891994.7367333304</v>
      </c>
      <c r="E7" s="37">
        <v>5663827.98429316</v>
      </c>
      <c r="F7" s="37">
        <v>-808923.91422649601</v>
      </c>
      <c r="G7" s="37">
        <v>5663827.98429316</v>
      </c>
      <c r="H7" s="37">
        <v>-0.166619958407415</v>
      </c>
    </row>
    <row r="8" spans="1:8">
      <c r="A8" s="37">
        <v>7</v>
      </c>
      <c r="B8" s="37">
        <v>18</v>
      </c>
      <c r="C8" s="37">
        <v>492789</v>
      </c>
      <c r="D8" s="37">
        <v>902039.39160854695</v>
      </c>
      <c r="E8" s="37">
        <v>761272.45831282099</v>
      </c>
      <c r="F8" s="37">
        <v>138033.76235555499</v>
      </c>
      <c r="G8" s="37">
        <v>761272.45831282099</v>
      </c>
      <c r="H8" s="37">
        <v>0.15348916662999099</v>
      </c>
    </row>
    <row r="9" spans="1:8">
      <c r="A9" s="37">
        <v>8</v>
      </c>
      <c r="B9" s="37">
        <v>19</v>
      </c>
      <c r="C9" s="37">
        <v>195787</v>
      </c>
      <c r="D9" s="37">
        <v>1204708.6624606799</v>
      </c>
      <c r="E9" s="37">
        <v>1275671.5623316199</v>
      </c>
      <c r="F9" s="37">
        <v>-110906.95115299099</v>
      </c>
      <c r="G9" s="37">
        <v>1275671.5623316199</v>
      </c>
      <c r="H9" s="37">
        <v>-9.5218338614154893E-2</v>
      </c>
    </row>
    <row r="10" spans="1:8">
      <c r="A10" s="37">
        <v>9</v>
      </c>
      <c r="B10" s="37">
        <v>21</v>
      </c>
      <c r="C10" s="37">
        <v>709754</v>
      </c>
      <c r="D10" s="37">
        <v>2386061.4804925998</v>
      </c>
      <c r="E10" s="37">
        <v>2746316.86113333</v>
      </c>
      <c r="F10" s="37">
        <v>-385955.25508290599</v>
      </c>
      <c r="G10" s="37">
        <v>2746316.86113333</v>
      </c>
      <c r="H10" s="37">
        <v>-0.163515308033129</v>
      </c>
    </row>
    <row r="11" spans="1:8">
      <c r="A11" s="37">
        <v>10</v>
      </c>
      <c r="B11" s="37">
        <v>22</v>
      </c>
      <c r="C11" s="37">
        <v>390428</v>
      </c>
      <c r="D11" s="37">
        <v>5785552.4530675197</v>
      </c>
      <c r="E11" s="37">
        <v>5792653.2522102604</v>
      </c>
      <c r="F11" s="37">
        <v>-12505.388886324799</v>
      </c>
      <c r="G11" s="37">
        <v>5792653.2522102604</v>
      </c>
      <c r="H11" s="37">
        <v>-2.1635067444682001E-3</v>
      </c>
    </row>
    <row r="12" spans="1:8">
      <c r="A12" s="37">
        <v>11</v>
      </c>
      <c r="B12" s="37">
        <v>23</v>
      </c>
      <c r="C12" s="37">
        <v>629078.12800000003</v>
      </c>
      <c r="D12" s="37">
        <v>4500173.1100335699</v>
      </c>
      <c r="E12" s="37">
        <v>4588768.8144658096</v>
      </c>
      <c r="F12" s="37">
        <v>-138051.05358888899</v>
      </c>
      <c r="G12" s="37">
        <v>4588768.8144658096</v>
      </c>
      <c r="H12" s="37">
        <v>-3.1017705683877999E-2</v>
      </c>
    </row>
    <row r="13" spans="1:8">
      <c r="A13" s="37">
        <v>12</v>
      </c>
      <c r="B13" s="37">
        <v>24</v>
      </c>
      <c r="C13" s="37">
        <v>64901</v>
      </c>
      <c r="D13" s="37">
        <v>2550460.82198055</v>
      </c>
      <c r="E13" s="37">
        <v>2528178.2623854699</v>
      </c>
      <c r="F13" s="37">
        <v>-226447.05155384599</v>
      </c>
      <c r="G13" s="37">
        <v>2528178.2623854699</v>
      </c>
      <c r="H13" s="37">
        <v>-9.8381188250052001E-2</v>
      </c>
    </row>
    <row r="14" spans="1:8">
      <c r="A14" s="37">
        <v>13</v>
      </c>
      <c r="B14" s="37">
        <v>25</v>
      </c>
      <c r="C14" s="37">
        <v>285696</v>
      </c>
      <c r="D14" s="37">
        <v>7756184.9725994496</v>
      </c>
      <c r="E14" s="37">
        <v>8027469.5822999999</v>
      </c>
      <c r="F14" s="37">
        <v>-649698.03099999996</v>
      </c>
      <c r="G14" s="37">
        <v>8027469.5822999999</v>
      </c>
      <c r="H14" s="37">
        <v>-8.8061554424997093E-2</v>
      </c>
    </row>
    <row r="15" spans="1:8">
      <c r="A15" s="37">
        <v>14</v>
      </c>
      <c r="B15" s="37">
        <v>26</v>
      </c>
      <c r="C15" s="37">
        <v>139012</v>
      </c>
      <c r="D15" s="37">
        <v>874285.903348514</v>
      </c>
      <c r="E15" s="37">
        <v>674701.34687145497</v>
      </c>
      <c r="F15" s="37">
        <v>53383.402323818198</v>
      </c>
      <c r="G15" s="37">
        <v>674701.34687145497</v>
      </c>
      <c r="H15" s="37">
        <v>7.3320313854700295E-2</v>
      </c>
    </row>
    <row r="16" spans="1:8">
      <c r="A16" s="37">
        <v>15</v>
      </c>
      <c r="B16" s="37">
        <v>27</v>
      </c>
      <c r="C16" s="37">
        <v>238839.38800000001</v>
      </c>
      <c r="D16" s="37">
        <v>2143506.2719577602</v>
      </c>
      <c r="E16" s="37">
        <v>2295587.9097467698</v>
      </c>
      <c r="F16" s="37">
        <v>-172699.92318572701</v>
      </c>
      <c r="G16" s="37">
        <v>2295587.9097467698</v>
      </c>
      <c r="H16" s="37">
        <v>-8.1351406329022394E-2</v>
      </c>
    </row>
    <row r="17" spans="1:9">
      <c r="A17" s="37">
        <v>16</v>
      </c>
      <c r="B17" s="37">
        <v>29</v>
      </c>
      <c r="C17" s="37">
        <v>1751507</v>
      </c>
      <c r="D17" s="37">
        <v>21246263.149682902</v>
      </c>
      <c r="E17" s="37">
        <v>26517258.010487199</v>
      </c>
      <c r="F17" s="37">
        <v>-5894698.4249068396</v>
      </c>
      <c r="G17" s="37">
        <v>26517258.010487199</v>
      </c>
      <c r="H17" s="37">
        <v>-0.28583738116720098</v>
      </c>
    </row>
    <row r="18" spans="1:9">
      <c r="A18" s="37">
        <v>17</v>
      </c>
      <c r="B18" s="37">
        <v>31</v>
      </c>
      <c r="C18" s="37">
        <v>43691.072</v>
      </c>
      <c r="D18" s="37">
        <v>559624.88812753197</v>
      </c>
      <c r="E18" s="37">
        <v>523479.09238261502</v>
      </c>
      <c r="F18" s="37">
        <v>35497.903881835002</v>
      </c>
      <c r="G18" s="37">
        <v>523479.09238261502</v>
      </c>
      <c r="H18" s="37">
        <v>6.3505124753006903E-2</v>
      </c>
    </row>
    <row r="19" spans="1:9">
      <c r="A19" s="37">
        <v>18</v>
      </c>
      <c r="B19" s="37">
        <v>32</v>
      </c>
      <c r="C19" s="37">
        <v>47688.800000000003</v>
      </c>
      <c r="D19" s="37">
        <v>751856.43648280005</v>
      </c>
      <c r="E19" s="37">
        <v>724124.40275586897</v>
      </c>
      <c r="F19" s="37">
        <v>25599.705251846201</v>
      </c>
      <c r="G19" s="37">
        <v>724124.40275586897</v>
      </c>
      <c r="H19" s="37">
        <v>3.4145500962845902E-2</v>
      </c>
    </row>
    <row r="20" spans="1:9">
      <c r="A20" s="37">
        <v>19</v>
      </c>
      <c r="B20" s="37">
        <v>33</v>
      </c>
      <c r="C20" s="37">
        <v>74197.459000000003</v>
      </c>
      <c r="D20" s="37">
        <v>1458492.9686602501</v>
      </c>
      <c r="E20" s="37">
        <v>1167218.3269440399</v>
      </c>
      <c r="F20" s="37">
        <v>285777.18874158501</v>
      </c>
      <c r="G20" s="37">
        <v>1167218.3269440399</v>
      </c>
      <c r="H20" s="37">
        <v>0.19668139760688499</v>
      </c>
    </row>
    <row r="21" spans="1:9">
      <c r="A21" s="37">
        <v>20</v>
      </c>
      <c r="B21" s="37">
        <v>34</v>
      </c>
      <c r="C21" s="37">
        <v>58545.082000000002</v>
      </c>
      <c r="D21" s="37">
        <v>353409.03468986502</v>
      </c>
      <c r="E21" s="37">
        <v>274782.97611119098</v>
      </c>
      <c r="F21" s="37">
        <v>78312.348931143206</v>
      </c>
      <c r="G21" s="37">
        <v>274782.97611119098</v>
      </c>
      <c r="H21" s="37">
        <v>0.221788121725356</v>
      </c>
    </row>
    <row r="22" spans="1:9">
      <c r="A22" s="37">
        <v>21</v>
      </c>
      <c r="B22" s="37">
        <v>35</v>
      </c>
      <c r="C22" s="37">
        <v>208748.41800000001</v>
      </c>
      <c r="D22" s="37">
        <v>3874464.1474858401</v>
      </c>
      <c r="E22" s="37">
        <v>4027218.9038123898</v>
      </c>
      <c r="F22" s="37">
        <v>-174240.976900885</v>
      </c>
      <c r="G22" s="37">
        <v>4027218.9038123898</v>
      </c>
      <c r="H22" s="37">
        <v>-4.5222417622452903E-2</v>
      </c>
    </row>
    <row r="23" spans="1:9">
      <c r="A23" s="37">
        <v>22</v>
      </c>
      <c r="B23" s="37">
        <v>36</v>
      </c>
      <c r="C23" s="37">
        <v>266075.83799999999</v>
      </c>
      <c r="D23" s="37">
        <v>1167730.19914779</v>
      </c>
      <c r="E23" s="37">
        <v>1041902.57945487</v>
      </c>
      <c r="F23" s="37">
        <v>124695.486045133</v>
      </c>
      <c r="G23" s="37">
        <v>1041902.57945487</v>
      </c>
      <c r="H23" s="37">
        <v>0.106888130310493</v>
      </c>
    </row>
    <row r="24" spans="1:9">
      <c r="A24" s="37">
        <v>23</v>
      </c>
      <c r="B24" s="37">
        <v>37</v>
      </c>
      <c r="C24" s="37">
        <v>229683.60399999999</v>
      </c>
      <c r="D24" s="37">
        <v>1513164.4064190199</v>
      </c>
      <c r="E24" s="37">
        <v>1356460.33837537</v>
      </c>
      <c r="F24" s="37">
        <v>154873.312044096</v>
      </c>
      <c r="G24" s="37">
        <v>1356460.33837537</v>
      </c>
      <c r="H24" s="37">
        <v>0.10247460049679399</v>
      </c>
    </row>
    <row r="25" spans="1:9">
      <c r="A25" s="37">
        <v>24</v>
      </c>
      <c r="B25" s="37">
        <v>38</v>
      </c>
      <c r="C25" s="37">
        <v>1105229.348</v>
      </c>
      <c r="D25" s="37">
        <v>4296968.5044398196</v>
      </c>
      <c r="E25" s="37">
        <v>4565406.1694911504</v>
      </c>
      <c r="F25" s="37">
        <v>-270720.10360619501</v>
      </c>
      <c r="G25" s="37">
        <v>4565406.1694911504</v>
      </c>
      <c r="H25" s="37">
        <v>-6.3036063510362894E-2</v>
      </c>
    </row>
    <row r="26" spans="1:9">
      <c r="A26" s="37">
        <v>25</v>
      </c>
      <c r="B26" s="37">
        <v>39</v>
      </c>
      <c r="C26" s="37">
        <v>121361.08500000001</v>
      </c>
      <c r="D26" s="37">
        <v>172349.15534185001</v>
      </c>
      <c r="E26" s="37">
        <v>136885.10312261101</v>
      </c>
      <c r="F26" s="37">
        <v>35401.177173478398</v>
      </c>
      <c r="G26" s="37">
        <v>136885.10312261101</v>
      </c>
      <c r="H26" s="37">
        <v>0.20547879443817699</v>
      </c>
    </row>
    <row r="27" spans="1:9">
      <c r="A27" s="37">
        <v>26</v>
      </c>
      <c r="B27" s="37">
        <v>42</v>
      </c>
      <c r="C27" s="37">
        <v>32210.661</v>
      </c>
      <c r="D27" s="37">
        <v>561174.15794424806</v>
      </c>
      <c r="E27" s="37">
        <v>531663.30680000002</v>
      </c>
      <c r="F27" s="37">
        <v>28289.920999999998</v>
      </c>
      <c r="G27" s="37">
        <v>531663.30680000002</v>
      </c>
      <c r="H27" s="37">
        <v>5.05219357537205E-2</v>
      </c>
    </row>
    <row r="28" spans="1:9">
      <c r="A28" s="37">
        <v>27</v>
      </c>
      <c r="B28" s="37">
        <v>75</v>
      </c>
      <c r="C28" s="37">
        <v>106</v>
      </c>
      <c r="D28" s="37">
        <v>66854.700854700903</v>
      </c>
      <c r="E28" s="37">
        <v>60610.8504273504</v>
      </c>
      <c r="F28" s="37">
        <v>6243.8504273504304</v>
      </c>
      <c r="G28" s="37">
        <v>60610.8504273504</v>
      </c>
      <c r="H28" s="37">
        <v>9.3394336486832E-2</v>
      </c>
    </row>
    <row r="29" spans="1:9">
      <c r="A29" s="37">
        <v>28</v>
      </c>
      <c r="B29" s="37">
        <v>76</v>
      </c>
      <c r="C29" s="37">
        <v>6438</v>
      </c>
      <c r="D29" s="37">
        <v>1601219.4757521399</v>
      </c>
      <c r="E29" s="37">
        <v>1553314.71869573</v>
      </c>
      <c r="F29" s="37">
        <v>47887.663039316198</v>
      </c>
      <c r="G29" s="37">
        <v>1553314.71869573</v>
      </c>
      <c r="H29" s="37">
        <v>2.99073143942153E-2</v>
      </c>
    </row>
    <row r="30" spans="1:9">
      <c r="A30" s="37">
        <v>29</v>
      </c>
      <c r="B30" s="37">
        <v>99</v>
      </c>
      <c r="C30" s="37">
        <v>19</v>
      </c>
      <c r="D30" s="37">
        <v>17868.3435443612</v>
      </c>
      <c r="E30" s="37">
        <v>16773.9237576583</v>
      </c>
      <c r="F30" s="37">
        <v>1094.41978670297</v>
      </c>
      <c r="G30" s="37">
        <v>16773.9237576583</v>
      </c>
      <c r="H30" s="37">
        <v>6.1249090268825801E-2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1580</v>
      </c>
      <c r="D34" s="34">
        <v>7202272.0300000003</v>
      </c>
      <c r="E34" s="34">
        <v>7443315.9199999999</v>
      </c>
      <c r="F34" s="30"/>
      <c r="G34" s="30"/>
      <c r="H34" s="30"/>
    </row>
    <row r="35" spans="1:8">
      <c r="A35" s="30"/>
      <c r="B35" s="33">
        <v>71</v>
      </c>
      <c r="C35" s="34">
        <v>1293</v>
      </c>
      <c r="D35" s="34">
        <v>4232655.28</v>
      </c>
      <c r="E35" s="34">
        <v>5037675.95</v>
      </c>
      <c r="F35" s="30"/>
      <c r="G35" s="30"/>
      <c r="H35" s="30"/>
    </row>
    <row r="36" spans="1:8">
      <c r="A36" s="30"/>
      <c r="B36" s="33">
        <v>72</v>
      </c>
      <c r="C36" s="34">
        <v>2100</v>
      </c>
      <c r="D36" s="34">
        <v>6618528.2400000002</v>
      </c>
      <c r="E36" s="34">
        <v>6456817.6100000003</v>
      </c>
      <c r="F36" s="30"/>
      <c r="G36" s="30"/>
      <c r="H36" s="30"/>
    </row>
    <row r="37" spans="1:8">
      <c r="A37" s="30"/>
      <c r="B37" s="33">
        <v>73</v>
      </c>
      <c r="C37" s="34">
        <v>981</v>
      </c>
      <c r="D37" s="34">
        <v>3046329.58</v>
      </c>
      <c r="E37" s="34">
        <v>3698529.85</v>
      </c>
      <c r="F37" s="30"/>
      <c r="G37" s="30"/>
      <c r="H37" s="30"/>
    </row>
    <row r="38" spans="1:8">
      <c r="A38" s="30"/>
      <c r="B38" s="33">
        <v>77</v>
      </c>
      <c r="C38" s="34">
        <v>1420</v>
      </c>
      <c r="D38" s="34">
        <v>2741088.33</v>
      </c>
      <c r="E38" s="34">
        <v>3378548.17</v>
      </c>
      <c r="F38" s="30"/>
      <c r="G38" s="30"/>
      <c r="H38" s="30"/>
    </row>
    <row r="39" spans="1:8">
      <c r="A39" s="30"/>
      <c r="B39" s="33">
        <v>78</v>
      </c>
      <c r="C39" s="34">
        <v>624</v>
      </c>
      <c r="D39" s="34">
        <v>973138.48</v>
      </c>
      <c r="E39" s="34">
        <v>871152.93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2016-11-14T00:44:19Z</dcterms:modified>
</cp:coreProperties>
</file>