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<sst xmlns="http://schemas.openxmlformats.org/spreadsheetml/2006/main" count="121" uniqueCount="80">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</sst>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16382970.189999998</v>
      </c>
      <c r="F3" s="25">
        <f>RA!I7</f>
        <v>1216696.2237</v>
      </c>
      <c r="G3" s="16">
        <f>SUM(G4:G42)</f>
        <v>15166273.966299996</v>
      </c>
      <c r="H3" s="27">
        <f>RA!J7</f>
        <v>7.4265912077570597</v>
      </c>
      <c r="I3" s="20">
        <f>SUM(I4:I42)</f>
        <v>16382977.231715519</v>
      </c>
      <c r="J3" s="21">
        <f>SUM(J4:J42)</f>
        <v>15166273.807279976</v>
      </c>
      <c r="K3" s="22">
        <f>E3-I3</f>
        <v>-7.0417155213654041</v>
      </c>
      <c r="L3" s="22">
        <f>G3-J3</f>
        <v>0.15902001969516277</v>
      </c>
    </row>
    <row r="4" spans="1:13">
      <c r="A4" s="71">
        <f>RA!A8</f>
        <v>42692</v>
      </c>
      <c r="B4" s="12">
        <v>12</v>
      </c>
      <c r="C4" s="66" t="s">
        <v>6</v>
      </c>
      <c r="D4" s="66"/>
      <c r="E4" s="15">
        <f>VLOOKUP(C4,RA!B8:D35,3,0)</f>
        <v>500109.87150000001</v>
      </c>
      <c r="F4" s="25">
        <f>VLOOKUP(C4,RA!B8:I38,8,0)</f>
        <v>142182.2911</v>
      </c>
      <c r="G4" s="16">
        <f t="shared" ref="G4:G42" si="0">E4-F4</f>
        <v>357927.58039999998</v>
      </c>
      <c r="H4" s="27">
        <f>RA!J8</f>
        <v>28.430210880170598</v>
      </c>
      <c r="I4" s="20">
        <f>VLOOKUP(B4,RMS!B:D,3,FALSE)</f>
        <v>500110.43549145298</v>
      </c>
      <c r="J4" s="21">
        <f>VLOOKUP(B4,RMS!B:E,4,FALSE)</f>
        <v>357927.59378119698</v>
      </c>
      <c r="K4" s="22">
        <f t="shared" ref="K4:K42" si="1">E4-I4</f>
        <v>-0.56399145297473297</v>
      </c>
      <c r="L4" s="22">
        <f t="shared" ref="L4:L42" si="2">G4-J4</f>
        <v>-1.3381197000853717E-2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77963.364000000001</v>
      </c>
      <c r="F5" s="25">
        <f>VLOOKUP(C5,RA!B9:I39,8,0)</f>
        <v>18842.953099999999</v>
      </c>
      <c r="G5" s="16">
        <f t="shared" si="0"/>
        <v>59120.410900000003</v>
      </c>
      <c r="H5" s="27">
        <f>RA!J9</f>
        <v>24.168984165434399</v>
      </c>
      <c r="I5" s="20">
        <f>VLOOKUP(B5,RMS!B:D,3,FALSE)</f>
        <v>77963.395522222199</v>
      </c>
      <c r="J5" s="21">
        <f>VLOOKUP(B5,RMS!B:E,4,FALSE)</f>
        <v>59120.400411965798</v>
      </c>
      <c r="K5" s="22">
        <f t="shared" si="1"/>
        <v>-3.1522222197963856E-2</v>
      </c>
      <c r="L5" s="22">
        <f t="shared" si="2"/>
        <v>1.0488034204172436E-2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103196.3186</v>
      </c>
      <c r="F6" s="25">
        <f>VLOOKUP(C6,RA!B10:I40,8,0)</f>
        <v>31764.455399999999</v>
      </c>
      <c r="G6" s="16">
        <f t="shared" si="0"/>
        <v>71431.863199999993</v>
      </c>
      <c r="H6" s="27">
        <f>RA!J10</f>
        <v>30.780609067192099</v>
      </c>
      <c r="I6" s="20">
        <f>VLOOKUP(B6,RMS!B:D,3,FALSE)</f>
        <v>103198.37343139701</v>
      </c>
      <c r="J6" s="21">
        <f>VLOOKUP(B6,RMS!B:E,4,FALSE)</f>
        <v>71431.860095637807</v>
      </c>
      <c r="K6" s="22">
        <f>E6-I6</f>
        <v>-2.0548313970066374</v>
      </c>
      <c r="L6" s="22">
        <f t="shared" si="2"/>
        <v>3.1043621856952086E-3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50901.671799999996</v>
      </c>
      <c r="F7" s="25">
        <f>VLOOKUP(C7,RA!B11:I41,8,0)</f>
        <v>11574.701300000001</v>
      </c>
      <c r="G7" s="16">
        <f t="shared" si="0"/>
        <v>39326.970499999996</v>
      </c>
      <c r="H7" s="27">
        <f>RA!J11</f>
        <v>22.7393342707459</v>
      </c>
      <c r="I7" s="20">
        <f>VLOOKUP(B7,RMS!B:D,3,FALSE)</f>
        <v>50901.694806920801</v>
      </c>
      <c r="J7" s="21">
        <f>VLOOKUP(B7,RMS!B:E,4,FALSE)</f>
        <v>39326.9714286136</v>
      </c>
      <c r="K7" s="22">
        <f t="shared" si="1"/>
        <v>-2.3006920804618858E-2</v>
      </c>
      <c r="L7" s="22">
        <f t="shared" si="2"/>
        <v>-9.2861360462848097E-4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106990.09669999999</v>
      </c>
      <c r="F8" s="25">
        <f>VLOOKUP(C8,RA!B12:I42,8,0)</f>
        <v>24482.358800000002</v>
      </c>
      <c r="G8" s="16">
        <f t="shared" si="0"/>
        <v>82507.737899999993</v>
      </c>
      <c r="H8" s="27">
        <f>RA!J12</f>
        <v>22.882827060759201</v>
      </c>
      <c r="I8" s="20">
        <f>VLOOKUP(B8,RMS!B:D,3,FALSE)</f>
        <v>106990.08801794901</v>
      </c>
      <c r="J8" s="21">
        <f>VLOOKUP(B8,RMS!B:E,4,FALSE)</f>
        <v>82507.736786324793</v>
      </c>
      <c r="K8" s="22">
        <f t="shared" si="1"/>
        <v>8.6820509895915166E-3</v>
      </c>
      <c r="L8" s="22">
        <f t="shared" si="2"/>
        <v>1.113675200031139E-3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220907.48370000001</v>
      </c>
      <c r="F9" s="25">
        <f>VLOOKUP(C9,RA!B13:I43,8,0)</f>
        <v>65633.540099999998</v>
      </c>
      <c r="G9" s="16">
        <f t="shared" si="0"/>
        <v>155273.9436</v>
      </c>
      <c r="H9" s="27">
        <f>RA!J13</f>
        <v>29.710872171778799</v>
      </c>
      <c r="I9" s="20">
        <f>VLOOKUP(B9,RMS!B:D,3,FALSE)</f>
        <v>220907.63669743601</v>
      </c>
      <c r="J9" s="21">
        <f>VLOOKUP(B9,RMS!B:E,4,FALSE)</f>
        <v>155273.94299145299</v>
      </c>
      <c r="K9" s="22">
        <f t="shared" si="1"/>
        <v>-0.15299743600189686</v>
      </c>
      <c r="L9" s="22">
        <f t="shared" si="2"/>
        <v>6.0854700859636068E-4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83320.161099999998</v>
      </c>
      <c r="F10" s="25">
        <f>VLOOKUP(C10,RA!B14:I43,8,0)</f>
        <v>15521.079900000001</v>
      </c>
      <c r="G10" s="16">
        <f t="shared" si="0"/>
        <v>67799.081200000001</v>
      </c>
      <c r="H10" s="27">
        <f>RA!J14</f>
        <v>18.6282403863475</v>
      </c>
      <c r="I10" s="20">
        <f>VLOOKUP(B10,RMS!B:D,3,FALSE)</f>
        <v>83320.1624367521</v>
      </c>
      <c r="J10" s="21">
        <f>VLOOKUP(B10,RMS!B:E,4,FALSE)</f>
        <v>67799.079069230793</v>
      </c>
      <c r="K10" s="22">
        <f t="shared" si="1"/>
        <v>-1.3367521023610607E-3</v>
      </c>
      <c r="L10" s="22">
        <f t="shared" si="2"/>
        <v>2.1307692077243701E-3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74506.025099999999</v>
      </c>
      <c r="F11" s="25">
        <f>VLOOKUP(C11,RA!B15:I44,8,0)</f>
        <v>15860.214400000001</v>
      </c>
      <c r="G11" s="16">
        <f t="shared" si="0"/>
        <v>58645.810700000002</v>
      </c>
      <c r="H11" s="27">
        <f>RA!J15</f>
        <v>21.287156815456001</v>
      </c>
      <c r="I11" s="20">
        <f>VLOOKUP(B11,RMS!B:D,3,FALSE)</f>
        <v>74506.098735897394</v>
      </c>
      <c r="J11" s="21">
        <f>VLOOKUP(B11,RMS!B:E,4,FALSE)</f>
        <v>58645.811439316203</v>
      </c>
      <c r="K11" s="22">
        <f t="shared" si="1"/>
        <v>-7.3635897395433858E-2</v>
      </c>
      <c r="L11" s="22">
        <f t="shared" si="2"/>
        <v>-7.3931620136136189E-4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1141236.8561</v>
      </c>
      <c r="F12" s="25">
        <f>VLOOKUP(C12,RA!B16:I45,8,0)</f>
        <v>-255122.44959999999</v>
      </c>
      <c r="G12" s="16">
        <f t="shared" si="0"/>
        <v>1396359.3056999999</v>
      </c>
      <c r="H12" s="27">
        <f>RA!J16</f>
        <v>-22.354908031260202</v>
      </c>
      <c r="I12" s="20">
        <f>VLOOKUP(B12,RMS!B:D,3,FALSE)</f>
        <v>1141236.1135128201</v>
      </c>
      <c r="J12" s="21">
        <f>VLOOKUP(B12,RMS!B:E,4,FALSE)</f>
        <v>1396359.30603333</v>
      </c>
      <c r="K12" s="22">
        <f t="shared" si="1"/>
        <v>0.74258717987686396</v>
      </c>
      <c r="L12" s="22">
        <f t="shared" si="2"/>
        <v>-3.3333012834191322E-4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490314.69929999998</v>
      </c>
      <c r="F13" s="25">
        <f>VLOOKUP(C13,RA!B17:I46,8,0)</f>
        <v>69045.258000000002</v>
      </c>
      <c r="G13" s="16">
        <f t="shared" si="0"/>
        <v>421269.44129999995</v>
      </c>
      <c r="H13" s="27">
        <f>RA!J17</f>
        <v>14.081825019436</v>
      </c>
      <c r="I13" s="20">
        <f>VLOOKUP(B13,RMS!B:D,3,FALSE)</f>
        <v>490314.70289914502</v>
      </c>
      <c r="J13" s="21">
        <f>VLOOKUP(B13,RMS!B:E,4,FALSE)</f>
        <v>421269.44061282102</v>
      </c>
      <c r="K13" s="22">
        <f t="shared" si="1"/>
        <v>-3.5991450422443449E-3</v>
      </c>
      <c r="L13" s="22">
        <f t="shared" si="2"/>
        <v>6.8717892281711102E-4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1487256.5008</v>
      </c>
      <c r="F14" s="25">
        <f>VLOOKUP(C14,RA!B18:I47,8,0)</f>
        <v>208206.55290000001</v>
      </c>
      <c r="G14" s="16">
        <f t="shared" si="0"/>
        <v>1279049.9479</v>
      </c>
      <c r="H14" s="27">
        <f>RA!J18</f>
        <v>13.9993708407396</v>
      </c>
      <c r="I14" s="20">
        <f>VLOOKUP(B14,RMS!B:D,3,FALSE)</f>
        <v>1487256.8647341901</v>
      </c>
      <c r="J14" s="21">
        <f>VLOOKUP(B14,RMS!B:E,4,FALSE)</f>
        <v>1279049.92495128</v>
      </c>
      <c r="K14" s="22">
        <f t="shared" si="1"/>
        <v>-0.36393419001251459</v>
      </c>
      <c r="L14" s="22">
        <f t="shared" si="2"/>
        <v>2.2948720026761293E-2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508239.59960000002</v>
      </c>
      <c r="F15" s="25">
        <f>VLOOKUP(C15,RA!B19:I48,8,0)</f>
        <v>46481.780700000003</v>
      </c>
      <c r="G15" s="16">
        <f t="shared" si="0"/>
        <v>461757.81890000001</v>
      </c>
      <c r="H15" s="27">
        <f>RA!J19</f>
        <v>9.1456432628592097</v>
      </c>
      <c r="I15" s="20">
        <f>VLOOKUP(B15,RMS!B:D,3,FALSE)</f>
        <v>508239.52675299102</v>
      </c>
      <c r="J15" s="21">
        <f>VLOOKUP(B15,RMS!B:E,4,FALSE)</f>
        <v>461757.81893333298</v>
      </c>
      <c r="K15" s="22">
        <f t="shared" si="1"/>
        <v>7.2847008996177465E-2</v>
      </c>
      <c r="L15" s="22">
        <f t="shared" si="2"/>
        <v>-3.3332966268062592E-5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1081633.7497</v>
      </c>
      <c r="F16" s="25">
        <f>VLOOKUP(C16,RA!B20:I49,8,0)</f>
        <v>91308.140700000004</v>
      </c>
      <c r="G16" s="16">
        <f t="shared" si="0"/>
        <v>990325.60900000005</v>
      </c>
      <c r="H16" s="27">
        <f>RA!J20</f>
        <v>8.4416874681772001</v>
      </c>
      <c r="I16" s="20">
        <f>VLOOKUP(B16,RMS!B:D,3,FALSE)</f>
        <v>1081633.9726608701</v>
      </c>
      <c r="J16" s="21">
        <f>VLOOKUP(B16,RMS!B:E,4,FALSE)</f>
        <v>990325.60900000005</v>
      </c>
      <c r="K16" s="22">
        <f t="shared" si="1"/>
        <v>-0.2229608700145036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315438.95770000003</v>
      </c>
      <c r="F17" s="25">
        <f>VLOOKUP(C17,RA!B21:I50,8,0)</f>
        <v>41002.810700000002</v>
      </c>
      <c r="G17" s="16">
        <f t="shared" si="0"/>
        <v>274436.147</v>
      </c>
      <c r="H17" s="27">
        <f>RA!J21</f>
        <v>12.998651466188299</v>
      </c>
      <c r="I17" s="20">
        <f>VLOOKUP(B17,RMS!B:D,3,FALSE)</f>
        <v>315438.51026570599</v>
      </c>
      <c r="J17" s="21">
        <f>VLOOKUP(B17,RMS!B:E,4,FALSE)</f>
        <v>274436.14687982702</v>
      </c>
      <c r="K17" s="22">
        <f t="shared" si="1"/>
        <v>0.44743429403752089</v>
      </c>
      <c r="L17" s="22">
        <f t="shared" si="2"/>
        <v>1.2017297558486462E-4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1091851.8038000001</v>
      </c>
      <c r="F18" s="25">
        <f>VLOOKUP(C18,RA!B22:I51,8,0)</f>
        <v>53488.0645</v>
      </c>
      <c r="G18" s="16">
        <f t="shared" si="0"/>
        <v>1038363.7393000001</v>
      </c>
      <c r="H18" s="27">
        <f>RA!J22</f>
        <v>4.8988392301816202</v>
      </c>
      <c r="I18" s="20">
        <f>VLOOKUP(B18,RMS!B:D,3,FALSE)</f>
        <v>1091853.2038700001</v>
      </c>
      <c r="J18" s="21">
        <f>VLOOKUP(B18,RMS!B:E,4,FALSE)</f>
        <v>1038363.73286292</v>
      </c>
      <c r="K18" s="22">
        <f t="shared" si="1"/>
        <v>-1.400069999974221</v>
      </c>
      <c r="L18" s="22">
        <f t="shared" si="2"/>
        <v>6.4370800973847508E-3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2059318.1576</v>
      </c>
      <c r="F19" s="25">
        <f>VLOOKUP(C19,RA!B23:I52,8,0)</f>
        <v>182680.80300000001</v>
      </c>
      <c r="G19" s="16">
        <f t="shared" si="0"/>
        <v>1876637.3546</v>
      </c>
      <c r="H19" s="27">
        <f>RA!J23</f>
        <v>8.8709363497723199</v>
      </c>
      <c r="I19" s="20">
        <f>VLOOKUP(B19,RMS!B:D,3,FALSE)</f>
        <v>2059319.8622829099</v>
      </c>
      <c r="J19" s="21">
        <f>VLOOKUP(B19,RMS!B:E,4,FALSE)</f>
        <v>1876637.3759051301</v>
      </c>
      <c r="K19" s="22">
        <f t="shared" si="1"/>
        <v>-1.7046829098835588</v>
      </c>
      <c r="L19" s="22">
        <f t="shared" si="2"/>
        <v>-2.1305130096152425E-2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258345.1225</v>
      </c>
      <c r="F20" s="25">
        <f>VLOOKUP(C20,RA!B24:I53,8,0)</f>
        <v>39101.361799999999</v>
      </c>
      <c r="G20" s="16">
        <f t="shared" si="0"/>
        <v>219243.76069999998</v>
      </c>
      <c r="H20" s="27">
        <f>RA!J24</f>
        <v>15.135320311688901</v>
      </c>
      <c r="I20" s="20">
        <f>VLOOKUP(B20,RMS!B:D,3,FALSE)</f>
        <v>258345.195336684</v>
      </c>
      <c r="J20" s="21">
        <f>VLOOKUP(B20,RMS!B:E,4,FALSE)</f>
        <v>219243.76779106999</v>
      </c>
      <c r="K20" s="22">
        <f t="shared" si="1"/>
        <v>-7.2836684004869312E-2</v>
      </c>
      <c r="L20" s="22">
        <f t="shared" si="2"/>
        <v>-7.0910700014792383E-3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400016.84230000002</v>
      </c>
      <c r="F21" s="25">
        <f>VLOOKUP(C21,RA!B25:I54,8,0)</f>
        <v>15490.715</v>
      </c>
      <c r="G21" s="16">
        <f t="shared" si="0"/>
        <v>384526.12729999999</v>
      </c>
      <c r="H21" s="27">
        <f>RA!J25</f>
        <v>3.8725156948222801</v>
      </c>
      <c r="I21" s="20">
        <f>VLOOKUP(B21,RMS!B:D,3,FALSE)</f>
        <v>400016.83824635798</v>
      </c>
      <c r="J21" s="21">
        <f>VLOOKUP(B21,RMS!B:E,4,FALSE)</f>
        <v>384526.097570799</v>
      </c>
      <c r="K21" s="22">
        <f t="shared" si="1"/>
        <v>4.0536420419812202E-3</v>
      </c>
      <c r="L21" s="22">
        <f t="shared" si="2"/>
        <v>2.972920099273324E-2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739382.13210000005</v>
      </c>
      <c r="F22" s="25">
        <f>VLOOKUP(C22,RA!B26:I55,8,0)</f>
        <v>135728.3394</v>
      </c>
      <c r="G22" s="16">
        <f t="shared" si="0"/>
        <v>603653.79270000011</v>
      </c>
      <c r="H22" s="27">
        <f>RA!J26</f>
        <v>18.356994780831801</v>
      </c>
      <c r="I22" s="20">
        <f>VLOOKUP(B22,RMS!B:D,3,FALSE)</f>
        <v>739382.06710720097</v>
      </c>
      <c r="J22" s="21">
        <f>VLOOKUP(B22,RMS!B:E,4,FALSE)</f>
        <v>603653.86312611995</v>
      </c>
      <c r="K22" s="22">
        <f t="shared" si="1"/>
        <v>6.499279907438904E-2</v>
      </c>
      <c r="L22" s="22">
        <f t="shared" si="2"/>
        <v>-7.0426119840703905E-2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223943.79199999999</v>
      </c>
      <c r="F23" s="25">
        <f>VLOOKUP(C23,RA!B27:I56,8,0)</f>
        <v>55037.483500000002</v>
      </c>
      <c r="G23" s="16">
        <f t="shared" si="0"/>
        <v>168906.30849999998</v>
      </c>
      <c r="H23" s="27">
        <f>RA!J27</f>
        <v>24.576472072956602</v>
      </c>
      <c r="I23" s="20">
        <f>VLOOKUP(B23,RMS!B:D,3,FALSE)</f>
        <v>223943.62796808101</v>
      </c>
      <c r="J23" s="21">
        <f>VLOOKUP(B23,RMS!B:E,4,FALSE)</f>
        <v>168906.31084668601</v>
      </c>
      <c r="K23" s="22">
        <f t="shared" si="1"/>
        <v>0.1640319189755246</v>
      </c>
      <c r="L23" s="22">
        <f t="shared" si="2"/>
        <v>-2.3466860293410718E-3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1303444.7685</v>
      </c>
      <c r="F24" s="25">
        <f>VLOOKUP(C24,RA!B28:I57,8,0)</f>
        <v>14316.2912</v>
      </c>
      <c r="G24" s="16">
        <f t="shared" si="0"/>
        <v>1289128.4772999999</v>
      </c>
      <c r="H24" s="27">
        <f>RA!J28</f>
        <v>1.0983427565155</v>
      </c>
      <c r="I24" s="20">
        <f>VLOOKUP(B24,RMS!B:D,3,FALSE)</f>
        <v>1303446.78420885</v>
      </c>
      <c r="J24" s="21">
        <f>VLOOKUP(B24,RMS!B:E,4,FALSE)</f>
        <v>1289128.48705841</v>
      </c>
      <c r="K24" s="22">
        <f t="shared" si="1"/>
        <v>-2.015708849998191</v>
      </c>
      <c r="L24" s="22">
        <f t="shared" si="2"/>
        <v>-9.7584100440144539E-3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832422.30260000005</v>
      </c>
      <c r="F25" s="25">
        <f>VLOOKUP(C25,RA!B29:I58,8,0)</f>
        <v>89779.887799999997</v>
      </c>
      <c r="G25" s="16">
        <f t="shared" si="0"/>
        <v>742642.41480000003</v>
      </c>
      <c r="H25" s="27">
        <f>RA!J29</f>
        <v>10.785377508457</v>
      </c>
      <c r="I25" s="20">
        <f>VLOOKUP(B25,RMS!B:D,3,FALSE)</f>
        <v>832422.300621239</v>
      </c>
      <c r="J25" s="21">
        <f>VLOOKUP(B25,RMS!B:E,4,FALSE)</f>
        <v>742642.43626926397</v>
      </c>
      <c r="K25" s="22">
        <f t="shared" si="1"/>
        <v>1.978761050850153E-3</v>
      </c>
      <c r="L25" s="22">
        <f t="shared" si="2"/>
        <v>-2.1469263941980898E-2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985272.20010000002</v>
      </c>
      <c r="F26" s="25">
        <f>VLOOKUP(C26,RA!B30:I59,8,0)</f>
        <v>102874.96520000001</v>
      </c>
      <c r="G26" s="16">
        <f t="shared" si="0"/>
        <v>882397.23490000004</v>
      </c>
      <c r="H26" s="27">
        <f>RA!J30</f>
        <v>10.441273506910999</v>
      </c>
      <c r="I26" s="20">
        <f>VLOOKUP(B26,RMS!B:D,3,FALSE)</f>
        <v>985272.196907965</v>
      </c>
      <c r="J26" s="21">
        <f>VLOOKUP(B26,RMS!B:E,4,FALSE)</f>
        <v>882397.231311518</v>
      </c>
      <c r="K26" s="22">
        <f t="shared" si="1"/>
        <v>3.1920350156724453E-3</v>
      </c>
      <c r="L26" s="22">
        <f t="shared" si="2"/>
        <v>3.5884820390492678E-3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882220.87699999998</v>
      </c>
      <c r="F27" s="25">
        <f>VLOOKUP(C27,RA!B31:I60,8,0)</f>
        <v>3511.1232</v>
      </c>
      <c r="G27" s="16">
        <f t="shared" si="0"/>
        <v>878709.75379999995</v>
      </c>
      <c r="H27" s="27">
        <f>RA!J31</f>
        <v>0.39798686378173298</v>
      </c>
      <c r="I27" s="20">
        <f>VLOOKUP(B27,RMS!B:D,3,FALSE)</f>
        <v>882220.79924513295</v>
      </c>
      <c r="J27" s="21">
        <f>VLOOKUP(B27,RMS!B:E,4,FALSE)</f>
        <v>878709.525122124</v>
      </c>
      <c r="K27" s="22">
        <f t="shared" si="1"/>
        <v>7.7754867030307651E-2</v>
      </c>
      <c r="L27" s="22">
        <f t="shared" si="2"/>
        <v>0.22867787594441324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128099.7402</v>
      </c>
      <c r="F28" s="25">
        <f>VLOOKUP(C28,RA!B32:I61,8,0)</f>
        <v>26159.490300000001</v>
      </c>
      <c r="G28" s="16">
        <f t="shared" si="0"/>
        <v>101940.2499</v>
      </c>
      <c r="H28" s="27">
        <f>RA!J32</f>
        <v>20.421189191451599</v>
      </c>
      <c r="I28" s="20">
        <f>VLOOKUP(B28,RMS!B:D,3,FALSE)</f>
        <v>128099.687540844</v>
      </c>
      <c r="J28" s="21">
        <f>VLOOKUP(B28,RMS!B:E,4,FALSE)</f>
        <v>101940.280038016</v>
      </c>
      <c r="K28" s="22">
        <f t="shared" si="1"/>
        <v>5.2659156004665419E-2</v>
      </c>
      <c r="L28" s="22">
        <f t="shared" si="2"/>
        <v>-3.0138016009004787E-2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278080.98509999999</v>
      </c>
      <c r="F30" s="25">
        <f>VLOOKUP(C30,RA!B34:I64,8,0)</f>
        <v>31850.5586</v>
      </c>
      <c r="G30" s="16">
        <f t="shared" si="0"/>
        <v>246230.4265</v>
      </c>
      <c r="H30" s="27">
        <f>RA!J34</f>
        <v>0</v>
      </c>
      <c r="I30" s="20">
        <f>VLOOKUP(B30,RMS!B:D,3,FALSE)</f>
        <v>278080.98479999998</v>
      </c>
      <c r="J30" s="21">
        <f>VLOOKUP(B30,RMS!B:E,4,FALSE)</f>
        <v>246230.39780000001</v>
      </c>
      <c r="K30" s="22">
        <f t="shared" si="1"/>
        <v>3.0000001424923539E-4</v>
      </c>
      <c r="L30" s="22">
        <f t="shared" si="2"/>
        <v>2.8699999995296821E-2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11.453698852708801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96298.77</v>
      </c>
      <c r="F32" s="25">
        <f>VLOOKUP(C32,RA!B34:I65,8,0)</f>
        <v>5953.25</v>
      </c>
      <c r="G32" s="16">
        <f t="shared" si="0"/>
        <v>90345.52</v>
      </c>
      <c r="H32" s="27">
        <f>RA!J34</f>
        <v>0</v>
      </c>
      <c r="I32" s="20">
        <f>VLOOKUP(B32,RMS!B:D,3,FALSE)</f>
        <v>96298.77</v>
      </c>
      <c r="J32" s="21">
        <f>VLOOKUP(B32,RMS!B:E,4,FALSE)</f>
        <v>90345.52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216495.94</v>
      </c>
      <c r="F33" s="25">
        <f>VLOOKUP(C33,RA!B34:I65,8,0)</f>
        <v>-45384.959999999999</v>
      </c>
      <c r="G33" s="16">
        <f t="shared" si="0"/>
        <v>261880.9</v>
      </c>
      <c r="H33" s="27">
        <f>RA!J34</f>
        <v>0</v>
      </c>
      <c r="I33" s="20">
        <f>VLOOKUP(B33,RMS!B:D,3,FALSE)</f>
        <v>216495.94</v>
      </c>
      <c r="J33" s="21">
        <f>VLOOKUP(B33,RMS!B:E,4,FALSE)</f>
        <v>261880.9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45030.03</v>
      </c>
      <c r="F34" s="25">
        <f>VLOOKUP(C34,RA!B34:I66,8,0)</f>
        <v>2800.42</v>
      </c>
      <c r="G34" s="16">
        <f t="shared" si="0"/>
        <v>42229.61</v>
      </c>
      <c r="H34" s="27">
        <f>RA!J35</f>
        <v>11.453698852708801</v>
      </c>
      <c r="I34" s="20">
        <f>VLOOKUP(B34,RMS!B:D,3,FALSE)</f>
        <v>45030.03</v>
      </c>
      <c r="J34" s="21">
        <f>VLOOKUP(B34,RMS!B:E,4,FALSE)</f>
        <v>42229.61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114903.94</v>
      </c>
      <c r="F35" s="25">
        <f>VLOOKUP(C35,RA!B34:I67,8,0)</f>
        <v>-30146.639999999999</v>
      </c>
      <c r="G35" s="16">
        <f t="shared" si="0"/>
        <v>145050.58000000002</v>
      </c>
      <c r="H35" s="27">
        <f>RA!J34</f>
        <v>0</v>
      </c>
      <c r="I35" s="20">
        <f>VLOOKUP(B35,RMS!B:D,3,FALSE)</f>
        <v>114903.94</v>
      </c>
      <c r="J35" s="21">
        <f>VLOOKUP(B35,RMS!B:E,4,FALSE)</f>
        <v>145050.57999999999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0.01</v>
      </c>
      <c r="F36" s="25">
        <f>VLOOKUP(C36,RA!B35:I68,8,0)</f>
        <v>-55.55</v>
      </c>
      <c r="G36" s="16">
        <f t="shared" si="0"/>
        <v>55.559999999999995</v>
      </c>
      <c r="H36" s="27">
        <f>RA!J35</f>
        <v>11.453698852708801</v>
      </c>
      <c r="I36" s="20">
        <f>VLOOKUP(B36,RMS!B:D,3,FALSE)</f>
        <v>0.01</v>
      </c>
      <c r="J36" s="21">
        <f>VLOOKUP(B36,RMS!B:E,4,FALSE)</f>
        <v>55.56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20588.888599999998</v>
      </c>
      <c r="F37" s="25">
        <f>VLOOKUP(C37,RA!B8:I68,8,0)</f>
        <v>1890.7481</v>
      </c>
      <c r="G37" s="16">
        <f t="shared" si="0"/>
        <v>18698.140499999998</v>
      </c>
      <c r="H37" s="27">
        <f>RA!J35</f>
        <v>11.453698852708801</v>
      </c>
      <c r="I37" s="20">
        <f>VLOOKUP(B37,RMS!B:D,3,FALSE)</f>
        <v>20588.888888888901</v>
      </c>
      <c r="J37" s="21">
        <f>VLOOKUP(B37,RMS!B:E,4,FALSE)</f>
        <v>18698.141025641002</v>
      </c>
      <c r="K37" s="22">
        <f t="shared" si="1"/>
        <v>-2.8888890301459469E-4</v>
      </c>
      <c r="L37" s="22">
        <f t="shared" si="2"/>
        <v>-5.2564100406016223E-4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302196.57490000001</v>
      </c>
      <c r="F38" s="25">
        <f>VLOOKUP(C38,RA!B8:I69,8,0)</f>
        <v>19510.3485</v>
      </c>
      <c r="G38" s="16">
        <f t="shared" si="0"/>
        <v>282686.22639999999</v>
      </c>
      <c r="H38" s="27">
        <f>RA!J36</f>
        <v>0</v>
      </c>
      <c r="I38" s="20">
        <f>VLOOKUP(B38,RMS!B:D,3,FALSE)</f>
        <v>302196.57169059798</v>
      </c>
      <c r="J38" s="21">
        <f>VLOOKUP(B38,RMS!B:E,4,FALSE)</f>
        <v>282686.22691111098</v>
      </c>
      <c r="K38" s="22">
        <f t="shared" si="1"/>
        <v>3.2094020280055702E-3</v>
      </c>
      <c r="L38" s="22">
        <f t="shared" si="2"/>
        <v>-5.1111099310219288E-4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99137.84</v>
      </c>
      <c r="F39" s="25">
        <f>VLOOKUP(C39,RA!B9:I70,8,0)</f>
        <v>-21049.7</v>
      </c>
      <c r="G39" s="16">
        <f t="shared" si="0"/>
        <v>120187.54</v>
      </c>
      <c r="H39" s="27">
        <f>RA!J37</f>
        <v>6.1820623461753499</v>
      </c>
      <c r="I39" s="20">
        <f>VLOOKUP(B39,RMS!B:D,3,FALSE)</f>
        <v>99137.84</v>
      </c>
      <c r="J39" s="21">
        <f>VLOOKUP(B39,RMS!B:E,4,FALSE)</f>
        <v>120187.54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36388.92</v>
      </c>
      <c r="F40" s="25">
        <f>VLOOKUP(C40,RA!B10:I71,8,0)</f>
        <v>5136.76</v>
      </c>
      <c r="G40" s="16">
        <f t="shared" si="0"/>
        <v>31252.159999999996</v>
      </c>
      <c r="H40" s="27">
        <f>RA!J38</f>
        <v>-20.9634231477967</v>
      </c>
      <c r="I40" s="20">
        <f>VLOOKUP(B40,RMS!B:D,3,FALSE)</f>
        <v>36388.92</v>
      </c>
      <c r="J40" s="21">
        <f>VLOOKUP(B40,RMS!B:E,4,FALSE)</f>
        <v>31252.16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6.21900540594799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27515.197</v>
      </c>
      <c r="F42" s="25">
        <f>VLOOKUP(C42,RA!B8:I72,8,0)</f>
        <v>1238.7761</v>
      </c>
      <c r="G42" s="16">
        <f t="shared" si="0"/>
        <v>26276.420900000001</v>
      </c>
      <c r="H42" s="27">
        <f>RA!J39</f>
        <v>6.21900540594799</v>
      </c>
      <c r="I42" s="20">
        <f>VLOOKUP(B42,RMS!B:D,3,FALSE)</f>
        <v>27515.197035019999</v>
      </c>
      <c r="J42" s="21">
        <f>VLOOKUP(B42,RMS!B:E,4,FALSE)</f>
        <v>26276.421226836101</v>
      </c>
      <c r="K42" s="22">
        <f t="shared" si="1"/>
        <v>-3.5019998904317617E-5</v>
      </c>
      <c r="L42" s="22">
        <f t="shared" si="2"/>
        <v>-3.2683609970263205E-4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16382970.189999999</v>
      </c>
      <c r="E7" s="65"/>
      <c r="F7" s="65"/>
      <c r="G7" s="53">
        <v>19485423.341699999</v>
      </c>
      <c r="H7" s="54">
        <v>-15.9219181297465</v>
      </c>
      <c r="I7" s="53">
        <v>1216696.2237</v>
      </c>
      <c r="J7" s="54">
        <v>7.4265912077570597</v>
      </c>
      <c r="K7" s="53">
        <v>3379065.1656999998</v>
      </c>
      <c r="L7" s="54">
        <v>17.341502447465899</v>
      </c>
      <c r="M7" s="54">
        <v>-0.63993111584518603</v>
      </c>
      <c r="N7" s="53">
        <v>500145114.56339997</v>
      </c>
      <c r="O7" s="53">
        <v>7182303892.993</v>
      </c>
      <c r="P7" s="53">
        <v>883817</v>
      </c>
      <c r="Q7" s="53">
        <v>787218</v>
      </c>
      <c r="R7" s="54">
        <v>12.2709338455167</v>
      </c>
      <c r="S7" s="53">
        <v>18.5366090378438</v>
      </c>
      <c r="T7" s="53">
        <v>17.403995132479199</v>
      </c>
      <c r="U7" s="55">
        <v>6.1101461602405598</v>
      </c>
    </row>
    <row r="8" spans="1:23" ht="12" thickBot="1">
      <c r="A8" s="74">
        <v>42692</v>
      </c>
      <c r="B8" s="72" t="s">
        <v>6</v>
      </c>
      <c r="C8" s="73"/>
      <c r="D8" s="56">
        <v>500109.87150000001</v>
      </c>
      <c r="E8" s="59"/>
      <c r="F8" s="59"/>
      <c r="G8" s="56">
        <v>789344.04189999995</v>
      </c>
      <c r="H8" s="57">
        <v>-36.642345421876598</v>
      </c>
      <c r="I8" s="56">
        <v>142182.2911</v>
      </c>
      <c r="J8" s="57">
        <v>28.430210880170598</v>
      </c>
      <c r="K8" s="56">
        <v>239175.9797</v>
      </c>
      <c r="L8" s="57">
        <v>30.300599865717398</v>
      </c>
      <c r="M8" s="57">
        <v>-0.40553273251628302</v>
      </c>
      <c r="N8" s="56">
        <v>23158640.7852</v>
      </c>
      <c r="O8" s="56">
        <v>269910255.64990002</v>
      </c>
      <c r="P8" s="56">
        <v>18594</v>
      </c>
      <c r="Q8" s="56">
        <v>17542</v>
      </c>
      <c r="R8" s="57">
        <v>5.9970356857826896</v>
      </c>
      <c r="S8" s="56">
        <v>26.8963037270087</v>
      </c>
      <c r="T8" s="56">
        <v>27.949657610306701</v>
      </c>
      <c r="U8" s="58">
        <v>-3.9163518303082898</v>
      </c>
    </row>
    <row r="9" spans="1:23" ht="12" thickBot="1">
      <c r="A9" s="75"/>
      <c r="B9" s="72" t="s">
        <v>7</v>
      </c>
      <c r="C9" s="73"/>
      <c r="D9" s="56">
        <v>77963.364000000001</v>
      </c>
      <c r="E9" s="59"/>
      <c r="F9" s="59"/>
      <c r="G9" s="56">
        <v>65832.797099999996</v>
      </c>
      <c r="H9" s="57">
        <v>18.426327657890202</v>
      </c>
      <c r="I9" s="56">
        <v>18842.953099999999</v>
      </c>
      <c r="J9" s="57">
        <v>24.168984165434399</v>
      </c>
      <c r="K9" s="56">
        <v>15735.4467</v>
      </c>
      <c r="L9" s="57">
        <v>23.9021390449169</v>
      </c>
      <c r="M9" s="57">
        <v>0.197484473065515</v>
      </c>
      <c r="N9" s="56">
        <v>1538278.5935</v>
      </c>
      <c r="O9" s="56">
        <v>36764525.698600002</v>
      </c>
      <c r="P9" s="56">
        <v>4437</v>
      </c>
      <c r="Q9" s="56">
        <v>3340</v>
      </c>
      <c r="R9" s="57">
        <v>32.844311377245504</v>
      </c>
      <c r="S9" s="56">
        <v>17.571188640973599</v>
      </c>
      <c r="T9" s="56">
        <v>16.495375658682601</v>
      </c>
      <c r="U9" s="58">
        <v>6.1225965088232197</v>
      </c>
    </row>
    <row r="10" spans="1:23" ht="12" thickBot="1">
      <c r="A10" s="75"/>
      <c r="B10" s="72" t="s">
        <v>8</v>
      </c>
      <c r="C10" s="73"/>
      <c r="D10" s="56">
        <v>103196.3186</v>
      </c>
      <c r="E10" s="59"/>
      <c r="F10" s="59"/>
      <c r="G10" s="56">
        <v>101370.34669999999</v>
      </c>
      <c r="H10" s="57">
        <v>1.8012880092083401</v>
      </c>
      <c r="I10" s="56">
        <v>31764.455399999999</v>
      </c>
      <c r="J10" s="57">
        <v>30.780609067192099</v>
      </c>
      <c r="K10" s="56">
        <v>32369.973999999998</v>
      </c>
      <c r="L10" s="57">
        <v>31.932389553522199</v>
      </c>
      <c r="M10" s="57">
        <v>-1.8706181228320001E-2</v>
      </c>
      <c r="N10" s="56">
        <v>3156085.4641</v>
      </c>
      <c r="O10" s="56">
        <v>59276931.583700001</v>
      </c>
      <c r="P10" s="56">
        <v>90114</v>
      </c>
      <c r="Q10" s="56">
        <v>78441</v>
      </c>
      <c r="R10" s="57">
        <v>14.881248326767899</v>
      </c>
      <c r="S10" s="56">
        <v>1.14517520696007</v>
      </c>
      <c r="T10" s="56">
        <v>0.96501813464897201</v>
      </c>
      <c r="U10" s="58">
        <v>15.731834850785599</v>
      </c>
    </row>
    <row r="11" spans="1:23" ht="12" thickBot="1">
      <c r="A11" s="75"/>
      <c r="B11" s="72" t="s">
        <v>9</v>
      </c>
      <c r="C11" s="73"/>
      <c r="D11" s="56">
        <v>50901.671799999996</v>
      </c>
      <c r="E11" s="59"/>
      <c r="F11" s="59"/>
      <c r="G11" s="56">
        <v>88141.515199999994</v>
      </c>
      <c r="H11" s="57">
        <v>-42.250060389250002</v>
      </c>
      <c r="I11" s="56">
        <v>11574.701300000001</v>
      </c>
      <c r="J11" s="57">
        <v>22.7393342707459</v>
      </c>
      <c r="K11" s="56">
        <v>21400.040499999999</v>
      </c>
      <c r="L11" s="57">
        <v>24.2791838232434</v>
      </c>
      <c r="M11" s="57">
        <v>-0.45912713109117698</v>
      </c>
      <c r="N11" s="56">
        <v>1458113.3382000001</v>
      </c>
      <c r="O11" s="56">
        <v>21415708.616099998</v>
      </c>
      <c r="P11" s="56">
        <v>2149</v>
      </c>
      <c r="Q11" s="56">
        <v>2092</v>
      </c>
      <c r="R11" s="57">
        <v>2.7246653919694102</v>
      </c>
      <c r="S11" s="56">
        <v>23.686213029316001</v>
      </c>
      <c r="T11" s="56">
        <v>23.799797084129999</v>
      </c>
      <c r="U11" s="58">
        <v>-0.47953657544782602</v>
      </c>
    </row>
    <row r="12" spans="1:23" ht="12" thickBot="1">
      <c r="A12" s="75"/>
      <c r="B12" s="72" t="s">
        <v>10</v>
      </c>
      <c r="C12" s="73"/>
      <c r="D12" s="56">
        <v>106990.09669999999</v>
      </c>
      <c r="E12" s="59"/>
      <c r="F12" s="59"/>
      <c r="G12" s="56">
        <v>644571.18440000003</v>
      </c>
      <c r="H12" s="57">
        <v>-83.401352823491194</v>
      </c>
      <c r="I12" s="56">
        <v>24482.358800000002</v>
      </c>
      <c r="J12" s="57">
        <v>22.882827060759201</v>
      </c>
      <c r="K12" s="56">
        <v>240041.7513</v>
      </c>
      <c r="L12" s="57">
        <v>37.240534034025004</v>
      </c>
      <c r="M12" s="57">
        <v>-0.89800791459231499</v>
      </c>
      <c r="N12" s="56">
        <v>11256774.2564</v>
      </c>
      <c r="O12" s="56">
        <v>83465199.926400006</v>
      </c>
      <c r="P12" s="56">
        <v>867</v>
      </c>
      <c r="Q12" s="56">
        <v>806</v>
      </c>
      <c r="R12" s="57">
        <v>7.5682382133995096</v>
      </c>
      <c r="S12" s="56">
        <v>123.40264901960801</v>
      </c>
      <c r="T12" s="56">
        <v>127.520898014888</v>
      </c>
      <c r="U12" s="58">
        <v>-3.3372452115076801</v>
      </c>
    </row>
    <row r="13" spans="1:23" ht="12" thickBot="1">
      <c r="A13" s="75"/>
      <c r="B13" s="72" t="s">
        <v>11</v>
      </c>
      <c r="C13" s="73"/>
      <c r="D13" s="56">
        <v>220907.48370000001</v>
      </c>
      <c r="E13" s="59"/>
      <c r="F13" s="59"/>
      <c r="G13" s="56">
        <v>536041.8639</v>
      </c>
      <c r="H13" s="57">
        <v>-58.789135965467999</v>
      </c>
      <c r="I13" s="56">
        <v>65633.540099999998</v>
      </c>
      <c r="J13" s="57">
        <v>29.710872171778799</v>
      </c>
      <c r="K13" s="56">
        <v>187947.31589999999</v>
      </c>
      <c r="L13" s="57">
        <v>35.062059245257402</v>
      </c>
      <c r="M13" s="57">
        <v>-0.65078756360148704</v>
      </c>
      <c r="N13" s="56">
        <v>12185947.126800001</v>
      </c>
      <c r="O13" s="56">
        <v>116016803.29170001</v>
      </c>
      <c r="P13" s="56">
        <v>7585</v>
      </c>
      <c r="Q13" s="56">
        <v>7059</v>
      </c>
      <c r="R13" s="57">
        <v>7.4514803796571698</v>
      </c>
      <c r="S13" s="56">
        <v>29.124256255768</v>
      </c>
      <c r="T13" s="56">
        <v>29.6460880152996</v>
      </c>
      <c r="U13" s="58">
        <v>-1.7917427828850101</v>
      </c>
    </row>
    <row r="14" spans="1:23" ht="12" thickBot="1">
      <c r="A14" s="75"/>
      <c r="B14" s="72" t="s">
        <v>12</v>
      </c>
      <c r="C14" s="73"/>
      <c r="D14" s="56">
        <v>83320.161099999998</v>
      </c>
      <c r="E14" s="59"/>
      <c r="F14" s="59"/>
      <c r="G14" s="56">
        <v>189392.21419999999</v>
      </c>
      <c r="H14" s="57">
        <v>-56.006554201846399</v>
      </c>
      <c r="I14" s="56">
        <v>15521.079900000001</v>
      </c>
      <c r="J14" s="57">
        <v>18.6282403863475</v>
      </c>
      <c r="K14" s="56">
        <v>37310.245900000002</v>
      </c>
      <c r="L14" s="57">
        <v>19.699989282875201</v>
      </c>
      <c r="M14" s="57">
        <v>-0.58399952812961797</v>
      </c>
      <c r="N14" s="56">
        <v>3330036.6414000001</v>
      </c>
      <c r="O14" s="56">
        <v>46587717.976099998</v>
      </c>
      <c r="P14" s="56">
        <v>1230</v>
      </c>
      <c r="Q14" s="56">
        <v>1235</v>
      </c>
      <c r="R14" s="57">
        <v>-0.40485829959514602</v>
      </c>
      <c r="S14" s="56">
        <v>67.7399683739837</v>
      </c>
      <c r="T14" s="56">
        <v>69.136012955465603</v>
      </c>
      <c r="U14" s="58">
        <v>-2.0608875601690002</v>
      </c>
    </row>
    <row r="15" spans="1:23" ht="12" thickBot="1">
      <c r="A15" s="75"/>
      <c r="B15" s="72" t="s">
        <v>13</v>
      </c>
      <c r="C15" s="73"/>
      <c r="D15" s="56">
        <v>74506.025099999999</v>
      </c>
      <c r="E15" s="59"/>
      <c r="F15" s="59"/>
      <c r="G15" s="56">
        <v>282615.57760000002</v>
      </c>
      <c r="H15" s="57">
        <v>-73.636971559489893</v>
      </c>
      <c r="I15" s="56">
        <v>15860.214400000001</v>
      </c>
      <c r="J15" s="57">
        <v>21.287156815456001</v>
      </c>
      <c r="K15" s="56">
        <v>79098.591899999999</v>
      </c>
      <c r="L15" s="57">
        <v>27.988050967223099</v>
      </c>
      <c r="M15" s="57">
        <v>-0.79948803108845201</v>
      </c>
      <c r="N15" s="56">
        <v>4119088.6006999998</v>
      </c>
      <c r="O15" s="56">
        <v>42653799.636500001</v>
      </c>
      <c r="P15" s="56">
        <v>2592</v>
      </c>
      <c r="Q15" s="56">
        <v>2345</v>
      </c>
      <c r="R15" s="57">
        <v>10.533049040511701</v>
      </c>
      <c r="S15" s="56">
        <v>28.7446084490741</v>
      </c>
      <c r="T15" s="56">
        <v>29.576906311300601</v>
      </c>
      <c r="U15" s="58">
        <v>-2.8954920840237599</v>
      </c>
    </row>
    <row r="16" spans="1:23" ht="12" thickBot="1">
      <c r="A16" s="75"/>
      <c r="B16" s="72" t="s">
        <v>14</v>
      </c>
      <c r="C16" s="73"/>
      <c r="D16" s="56">
        <v>1141236.8561</v>
      </c>
      <c r="E16" s="59"/>
      <c r="F16" s="59"/>
      <c r="G16" s="56">
        <v>880620.3186</v>
      </c>
      <c r="H16" s="57">
        <v>29.594654131342899</v>
      </c>
      <c r="I16" s="56">
        <v>-255122.44959999999</v>
      </c>
      <c r="J16" s="57">
        <v>-22.354908031260202</v>
      </c>
      <c r="K16" s="56">
        <v>80792.970100000006</v>
      </c>
      <c r="L16" s="57">
        <v>9.1745521189476698</v>
      </c>
      <c r="M16" s="57">
        <v>-4.1577307937092396</v>
      </c>
      <c r="N16" s="56">
        <v>17468965.2291</v>
      </c>
      <c r="O16" s="56">
        <v>366671321.12199998</v>
      </c>
      <c r="P16" s="56">
        <v>38537</v>
      </c>
      <c r="Q16" s="56">
        <v>28886</v>
      </c>
      <c r="R16" s="57">
        <v>33.410648757183402</v>
      </c>
      <c r="S16" s="56">
        <v>29.614055481744799</v>
      </c>
      <c r="T16" s="56">
        <v>18.889548134044201</v>
      </c>
      <c r="U16" s="58">
        <v>36.214247502547003</v>
      </c>
    </row>
    <row r="17" spans="1:21" ht="12" thickBot="1">
      <c r="A17" s="75"/>
      <c r="B17" s="72" t="s">
        <v>15</v>
      </c>
      <c r="C17" s="73"/>
      <c r="D17" s="56">
        <v>490314.69929999998</v>
      </c>
      <c r="E17" s="59"/>
      <c r="F17" s="59"/>
      <c r="G17" s="56">
        <v>448174.55040000001</v>
      </c>
      <c r="H17" s="57">
        <v>9.4026197744583104</v>
      </c>
      <c r="I17" s="56">
        <v>69045.258000000002</v>
      </c>
      <c r="J17" s="57">
        <v>14.081825019436</v>
      </c>
      <c r="K17" s="56">
        <v>62915.378599999996</v>
      </c>
      <c r="L17" s="57">
        <v>14.038141733806</v>
      </c>
      <c r="M17" s="57">
        <v>9.7430541409791002E-2</v>
      </c>
      <c r="N17" s="56">
        <v>16928632.978300001</v>
      </c>
      <c r="O17" s="56">
        <v>368626654.18519998</v>
      </c>
      <c r="P17" s="56">
        <v>9027</v>
      </c>
      <c r="Q17" s="56">
        <v>8198</v>
      </c>
      <c r="R17" s="57">
        <v>10.112222493291</v>
      </c>
      <c r="S17" s="56">
        <v>54.316461648388199</v>
      </c>
      <c r="T17" s="56">
        <v>56.2462847645767</v>
      </c>
      <c r="U17" s="58">
        <v>-3.5529249469176798</v>
      </c>
    </row>
    <row r="18" spans="1:21" ht="12" thickBot="1">
      <c r="A18" s="75"/>
      <c r="B18" s="72" t="s">
        <v>16</v>
      </c>
      <c r="C18" s="73"/>
      <c r="D18" s="56">
        <v>1487256.5008</v>
      </c>
      <c r="E18" s="59"/>
      <c r="F18" s="59"/>
      <c r="G18" s="56">
        <v>1678283.4635999999</v>
      </c>
      <c r="H18" s="57">
        <v>-11.382282370240199</v>
      </c>
      <c r="I18" s="56">
        <v>208206.55290000001</v>
      </c>
      <c r="J18" s="57">
        <v>13.9993708407396</v>
      </c>
      <c r="K18" s="56">
        <v>287894.86589999998</v>
      </c>
      <c r="L18" s="57">
        <v>17.154126352556201</v>
      </c>
      <c r="M18" s="57">
        <v>-0.276796575551575</v>
      </c>
      <c r="N18" s="56">
        <v>34398432.628399998</v>
      </c>
      <c r="O18" s="56">
        <v>692963581.1638</v>
      </c>
      <c r="P18" s="56">
        <v>66849</v>
      </c>
      <c r="Q18" s="56">
        <v>54954</v>
      </c>
      <c r="R18" s="57">
        <v>21.645376132765598</v>
      </c>
      <c r="S18" s="56">
        <v>22.247999234094799</v>
      </c>
      <c r="T18" s="56">
        <v>21.8670350838883</v>
      </c>
      <c r="U18" s="58">
        <v>1.71235240615519</v>
      </c>
    </row>
    <row r="19" spans="1:21" ht="12" thickBot="1">
      <c r="A19" s="75"/>
      <c r="B19" s="72" t="s">
        <v>17</v>
      </c>
      <c r="C19" s="73"/>
      <c r="D19" s="56">
        <v>508239.59960000002</v>
      </c>
      <c r="E19" s="59"/>
      <c r="F19" s="59"/>
      <c r="G19" s="56">
        <v>1048345.585</v>
      </c>
      <c r="H19" s="57">
        <v>-51.519841656031801</v>
      </c>
      <c r="I19" s="56">
        <v>46481.780700000003</v>
      </c>
      <c r="J19" s="57">
        <v>9.1456432628592097</v>
      </c>
      <c r="K19" s="56">
        <v>170159.42249999999</v>
      </c>
      <c r="L19" s="57">
        <v>16.231233758665599</v>
      </c>
      <c r="M19" s="57">
        <v>-0.72683393010457598</v>
      </c>
      <c r="N19" s="56">
        <v>15364944.0417</v>
      </c>
      <c r="O19" s="56">
        <v>213835715.06799999</v>
      </c>
      <c r="P19" s="56">
        <v>12778</v>
      </c>
      <c r="Q19" s="56">
        <v>10805</v>
      </c>
      <c r="R19" s="57">
        <v>18.2600647848219</v>
      </c>
      <c r="S19" s="56">
        <v>39.774581280325599</v>
      </c>
      <c r="T19" s="56">
        <v>43.408917103192998</v>
      </c>
      <c r="U19" s="58">
        <v>-9.1373327031481093</v>
      </c>
    </row>
    <row r="20" spans="1:21" ht="12" thickBot="1">
      <c r="A20" s="75"/>
      <c r="B20" s="72" t="s">
        <v>18</v>
      </c>
      <c r="C20" s="73"/>
      <c r="D20" s="56">
        <v>1081633.7497</v>
      </c>
      <c r="E20" s="59"/>
      <c r="F20" s="59"/>
      <c r="G20" s="56">
        <v>1535074.0518</v>
      </c>
      <c r="H20" s="57">
        <v>-29.5386598169843</v>
      </c>
      <c r="I20" s="56">
        <v>91308.140700000004</v>
      </c>
      <c r="J20" s="57">
        <v>8.4416874681772001</v>
      </c>
      <c r="K20" s="56">
        <v>322852.8137</v>
      </c>
      <c r="L20" s="57">
        <v>21.031741975016001</v>
      </c>
      <c r="M20" s="57">
        <v>-0.71718338256501901</v>
      </c>
      <c r="N20" s="56">
        <v>40276136.940899998</v>
      </c>
      <c r="O20" s="56">
        <v>431064469.05150002</v>
      </c>
      <c r="P20" s="56">
        <v>41299</v>
      </c>
      <c r="Q20" s="56">
        <v>38659</v>
      </c>
      <c r="R20" s="57">
        <v>6.8289402209058796</v>
      </c>
      <c r="S20" s="56">
        <v>26.190313317513699</v>
      </c>
      <c r="T20" s="56">
        <v>27.164213815670301</v>
      </c>
      <c r="U20" s="58">
        <v>-3.7185522996601401</v>
      </c>
    </row>
    <row r="21" spans="1:21" ht="12" thickBot="1">
      <c r="A21" s="75"/>
      <c r="B21" s="72" t="s">
        <v>19</v>
      </c>
      <c r="C21" s="73"/>
      <c r="D21" s="56">
        <v>315438.95770000003</v>
      </c>
      <c r="E21" s="59"/>
      <c r="F21" s="59"/>
      <c r="G21" s="56">
        <v>697192.60580000002</v>
      </c>
      <c r="H21" s="57">
        <v>-54.7558371853289</v>
      </c>
      <c r="I21" s="56">
        <v>41002.810700000002</v>
      </c>
      <c r="J21" s="57">
        <v>12.998651466188299</v>
      </c>
      <c r="K21" s="56">
        <v>218016.31479999999</v>
      </c>
      <c r="L21" s="57">
        <v>31.2706005465785</v>
      </c>
      <c r="M21" s="57">
        <v>-0.81192778743364002</v>
      </c>
      <c r="N21" s="56">
        <v>9613035.0699000005</v>
      </c>
      <c r="O21" s="56">
        <v>134444914.5214</v>
      </c>
      <c r="P21" s="56">
        <v>26737</v>
      </c>
      <c r="Q21" s="56">
        <v>23832</v>
      </c>
      <c r="R21" s="57">
        <v>12.189493118496101</v>
      </c>
      <c r="S21" s="56">
        <v>11.7978440999364</v>
      </c>
      <c r="T21" s="56">
        <v>12.0039667254112</v>
      </c>
      <c r="U21" s="58">
        <v>-1.74712111576305</v>
      </c>
    </row>
    <row r="22" spans="1:21" ht="12" thickBot="1">
      <c r="A22" s="75"/>
      <c r="B22" s="72" t="s">
        <v>20</v>
      </c>
      <c r="C22" s="73"/>
      <c r="D22" s="56">
        <v>1091851.8038000001</v>
      </c>
      <c r="E22" s="59"/>
      <c r="F22" s="59"/>
      <c r="G22" s="56">
        <v>1272476.7893999999</v>
      </c>
      <c r="H22" s="57">
        <v>-14.1947568006461</v>
      </c>
      <c r="I22" s="56">
        <v>53488.0645</v>
      </c>
      <c r="J22" s="57">
        <v>4.8988392301816202</v>
      </c>
      <c r="K22" s="56">
        <v>204611.11110000001</v>
      </c>
      <c r="L22" s="57">
        <v>16.079751929815401</v>
      </c>
      <c r="M22" s="57">
        <v>-0.73858670620356204</v>
      </c>
      <c r="N22" s="56">
        <v>24315155.636100002</v>
      </c>
      <c r="O22" s="56">
        <v>468374869.56029999</v>
      </c>
      <c r="P22" s="56">
        <v>64860</v>
      </c>
      <c r="Q22" s="56">
        <v>53412</v>
      </c>
      <c r="R22" s="57">
        <v>21.433385756009901</v>
      </c>
      <c r="S22" s="56">
        <v>16.833977856922601</v>
      </c>
      <c r="T22" s="56">
        <v>17.035506564068001</v>
      </c>
      <c r="U22" s="58">
        <v>-1.1971544031853301</v>
      </c>
    </row>
    <row r="23" spans="1:21" ht="12" thickBot="1">
      <c r="A23" s="75"/>
      <c r="B23" s="72" t="s">
        <v>21</v>
      </c>
      <c r="C23" s="73"/>
      <c r="D23" s="56">
        <v>2059318.1576</v>
      </c>
      <c r="E23" s="59"/>
      <c r="F23" s="59"/>
      <c r="G23" s="56">
        <v>2972359.057</v>
      </c>
      <c r="H23" s="57">
        <v>-30.717718885602299</v>
      </c>
      <c r="I23" s="56">
        <v>182680.80300000001</v>
      </c>
      <c r="J23" s="57">
        <v>8.8709363497723199</v>
      </c>
      <c r="K23" s="56">
        <v>494904.21669999999</v>
      </c>
      <c r="L23" s="57">
        <v>16.6502164512893</v>
      </c>
      <c r="M23" s="57">
        <v>-0.63087644672315002</v>
      </c>
      <c r="N23" s="56">
        <v>79577330.797299996</v>
      </c>
      <c r="O23" s="56">
        <v>1058076404.0193</v>
      </c>
      <c r="P23" s="56">
        <v>66314</v>
      </c>
      <c r="Q23" s="56">
        <v>58977</v>
      </c>
      <c r="R23" s="57">
        <v>12.440442884514299</v>
      </c>
      <c r="S23" s="56">
        <v>31.054048279398</v>
      </c>
      <c r="T23" s="56">
        <v>29.250038197941599</v>
      </c>
      <c r="U23" s="58">
        <v>5.80925895788367</v>
      </c>
    </row>
    <row r="24" spans="1:21" ht="12" thickBot="1">
      <c r="A24" s="75"/>
      <c r="B24" s="72" t="s">
        <v>22</v>
      </c>
      <c r="C24" s="73"/>
      <c r="D24" s="56">
        <v>258345.1225</v>
      </c>
      <c r="E24" s="59"/>
      <c r="F24" s="59"/>
      <c r="G24" s="56">
        <v>237686.9472</v>
      </c>
      <c r="H24" s="57">
        <v>8.6913377210475495</v>
      </c>
      <c r="I24" s="56">
        <v>39101.361799999999</v>
      </c>
      <c r="J24" s="57">
        <v>15.135320311688901</v>
      </c>
      <c r="K24" s="56">
        <v>42021.516199999998</v>
      </c>
      <c r="L24" s="57">
        <v>17.6793537445038</v>
      </c>
      <c r="M24" s="57">
        <v>-6.9491885683078E-2</v>
      </c>
      <c r="N24" s="56">
        <v>5777278.3119000001</v>
      </c>
      <c r="O24" s="56">
        <v>101379076.0799</v>
      </c>
      <c r="P24" s="56">
        <v>24375</v>
      </c>
      <c r="Q24" s="56">
        <v>21874</v>
      </c>
      <c r="R24" s="57">
        <v>11.433665538996101</v>
      </c>
      <c r="S24" s="56">
        <v>10.5987742564103</v>
      </c>
      <c r="T24" s="56">
        <v>10.5537322894761</v>
      </c>
      <c r="U24" s="58">
        <v>0.42497335865914698</v>
      </c>
    </row>
    <row r="25" spans="1:21" ht="12" thickBot="1">
      <c r="A25" s="75"/>
      <c r="B25" s="72" t="s">
        <v>23</v>
      </c>
      <c r="C25" s="73"/>
      <c r="D25" s="56">
        <v>400016.84230000002</v>
      </c>
      <c r="E25" s="59"/>
      <c r="F25" s="59"/>
      <c r="G25" s="56">
        <v>332234.09159999999</v>
      </c>
      <c r="H25" s="57">
        <v>20.4021057482591</v>
      </c>
      <c r="I25" s="56">
        <v>15490.715</v>
      </c>
      <c r="J25" s="57">
        <v>3.8725156948222801</v>
      </c>
      <c r="K25" s="56">
        <v>19497.206999999999</v>
      </c>
      <c r="L25" s="57">
        <v>5.8685148493051296</v>
      </c>
      <c r="M25" s="57">
        <v>-0.205490560776218</v>
      </c>
      <c r="N25" s="56">
        <v>7856786.9935999997</v>
      </c>
      <c r="O25" s="56">
        <v>119699151.8444</v>
      </c>
      <c r="P25" s="56">
        <v>21875</v>
      </c>
      <c r="Q25" s="56">
        <v>20402</v>
      </c>
      <c r="R25" s="57">
        <v>7.2198804038819704</v>
      </c>
      <c r="S25" s="56">
        <v>18.286484219428601</v>
      </c>
      <c r="T25" s="56">
        <v>18.435111391040099</v>
      </c>
      <c r="U25" s="58">
        <v>-0.81277062243389797</v>
      </c>
    </row>
    <row r="26" spans="1:21" ht="12" thickBot="1">
      <c r="A26" s="75"/>
      <c r="B26" s="72" t="s">
        <v>24</v>
      </c>
      <c r="C26" s="73"/>
      <c r="D26" s="56">
        <v>739382.13210000005</v>
      </c>
      <c r="E26" s="59"/>
      <c r="F26" s="59"/>
      <c r="G26" s="56">
        <v>644361.03760000004</v>
      </c>
      <c r="H26" s="57">
        <v>14.7465611598612</v>
      </c>
      <c r="I26" s="56">
        <v>135728.3394</v>
      </c>
      <c r="J26" s="57">
        <v>18.356994780831801</v>
      </c>
      <c r="K26" s="56">
        <v>121001.90360000001</v>
      </c>
      <c r="L26" s="57">
        <v>18.778587862898402</v>
      </c>
      <c r="M26" s="57">
        <v>0.121704166313628</v>
      </c>
      <c r="N26" s="56">
        <v>13431588.899900001</v>
      </c>
      <c r="O26" s="56">
        <v>225835113.935</v>
      </c>
      <c r="P26" s="56">
        <v>44312</v>
      </c>
      <c r="Q26" s="56">
        <v>41739</v>
      </c>
      <c r="R26" s="57">
        <v>6.1644984307242598</v>
      </c>
      <c r="S26" s="56">
        <v>16.685821720978499</v>
      </c>
      <c r="T26" s="56">
        <v>14.5437217374638</v>
      </c>
      <c r="U26" s="58">
        <v>12.8378453236233</v>
      </c>
    </row>
    <row r="27" spans="1:21" ht="12" thickBot="1">
      <c r="A27" s="75"/>
      <c r="B27" s="72" t="s">
        <v>25</v>
      </c>
      <c r="C27" s="73"/>
      <c r="D27" s="56">
        <v>223943.79199999999</v>
      </c>
      <c r="E27" s="59"/>
      <c r="F27" s="59"/>
      <c r="G27" s="56">
        <v>243164.6833</v>
      </c>
      <c r="H27" s="57">
        <v>-7.9044748765126203</v>
      </c>
      <c r="I27" s="56">
        <v>55037.483500000002</v>
      </c>
      <c r="J27" s="57">
        <v>24.576472072956602</v>
      </c>
      <c r="K27" s="56">
        <v>67469.036500000002</v>
      </c>
      <c r="L27" s="57">
        <v>27.746231724267801</v>
      </c>
      <c r="M27" s="57">
        <v>-0.18425567704675899</v>
      </c>
      <c r="N27" s="56">
        <v>4478607.1097999997</v>
      </c>
      <c r="O27" s="56">
        <v>82266267.843199998</v>
      </c>
      <c r="P27" s="56">
        <v>28331</v>
      </c>
      <c r="Q27" s="56">
        <v>25311</v>
      </c>
      <c r="R27" s="57">
        <v>11.931571253605201</v>
      </c>
      <c r="S27" s="56">
        <v>7.9045495040768099</v>
      </c>
      <c r="T27" s="56">
        <v>7.7636782347595901</v>
      </c>
      <c r="U27" s="58">
        <v>1.78215430549912</v>
      </c>
    </row>
    <row r="28" spans="1:21" ht="12" thickBot="1">
      <c r="A28" s="75"/>
      <c r="B28" s="72" t="s">
        <v>26</v>
      </c>
      <c r="C28" s="73"/>
      <c r="D28" s="56">
        <v>1303444.7685</v>
      </c>
      <c r="E28" s="59"/>
      <c r="F28" s="59"/>
      <c r="G28" s="56">
        <v>1164009.6436000001</v>
      </c>
      <c r="H28" s="57">
        <v>11.978863376832599</v>
      </c>
      <c r="I28" s="56">
        <v>14316.2912</v>
      </c>
      <c r="J28" s="57">
        <v>1.0983427565155</v>
      </c>
      <c r="K28" s="56">
        <v>59380.26</v>
      </c>
      <c r="L28" s="57">
        <v>5.1013546431068404</v>
      </c>
      <c r="M28" s="57">
        <v>-0.75890487512180005</v>
      </c>
      <c r="N28" s="56">
        <v>27914235.956999999</v>
      </c>
      <c r="O28" s="56">
        <v>354905610.56099999</v>
      </c>
      <c r="P28" s="56">
        <v>48210</v>
      </c>
      <c r="Q28" s="56">
        <v>44082</v>
      </c>
      <c r="R28" s="57">
        <v>9.3643664080577107</v>
      </c>
      <c r="S28" s="56">
        <v>27.036813285625399</v>
      </c>
      <c r="T28" s="56">
        <v>26.1923348169321</v>
      </c>
      <c r="U28" s="58">
        <v>3.1234393631082602</v>
      </c>
    </row>
    <row r="29" spans="1:21" ht="12" thickBot="1">
      <c r="A29" s="75"/>
      <c r="B29" s="72" t="s">
        <v>27</v>
      </c>
      <c r="C29" s="73"/>
      <c r="D29" s="56">
        <v>832422.30260000005</v>
      </c>
      <c r="E29" s="59"/>
      <c r="F29" s="59"/>
      <c r="G29" s="56">
        <v>724943.29839999997</v>
      </c>
      <c r="H29" s="57">
        <v>14.8258497508996</v>
      </c>
      <c r="I29" s="56">
        <v>89779.887799999997</v>
      </c>
      <c r="J29" s="57">
        <v>10.785377508457</v>
      </c>
      <c r="K29" s="56">
        <v>97008.013000000006</v>
      </c>
      <c r="L29" s="57">
        <v>13.381462138363601</v>
      </c>
      <c r="M29" s="57">
        <v>-7.451059944914E-2</v>
      </c>
      <c r="N29" s="56">
        <v>15813405.223099999</v>
      </c>
      <c r="O29" s="56">
        <v>248332017.90059999</v>
      </c>
      <c r="P29" s="56">
        <v>113905</v>
      </c>
      <c r="Q29" s="56">
        <v>110811</v>
      </c>
      <c r="R29" s="57">
        <v>2.79214157439243</v>
      </c>
      <c r="S29" s="56">
        <v>7.3080400561871697</v>
      </c>
      <c r="T29" s="56">
        <v>6.8120017173385303</v>
      </c>
      <c r="U29" s="58">
        <v>6.7875700603020803</v>
      </c>
    </row>
    <row r="30" spans="1:21" ht="12" thickBot="1">
      <c r="A30" s="75"/>
      <c r="B30" s="72" t="s">
        <v>28</v>
      </c>
      <c r="C30" s="73"/>
      <c r="D30" s="56">
        <v>985272.20010000002</v>
      </c>
      <c r="E30" s="59"/>
      <c r="F30" s="59"/>
      <c r="G30" s="56">
        <v>856706.84660000005</v>
      </c>
      <c r="H30" s="57">
        <v>15.0069249487424</v>
      </c>
      <c r="I30" s="56">
        <v>102874.96520000001</v>
      </c>
      <c r="J30" s="57">
        <v>10.441273506910999</v>
      </c>
      <c r="K30" s="56">
        <v>123557.8472</v>
      </c>
      <c r="L30" s="57">
        <v>14.4224185543004</v>
      </c>
      <c r="M30" s="57">
        <v>-0.16739432151582501</v>
      </c>
      <c r="N30" s="56">
        <v>17980670.907200001</v>
      </c>
      <c r="O30" s="56">
        <v>393923523.19120002</v>
      </c>
      <c r="P30" s="56">
        <v>79613</v>
      </c>
      <c r="Q30" s="56">
        <v>72120</v>
      </c>
      <c r="R30" s="57">
        <v>10.389628397115899</v>
      </c>
      <c r="S30" s="56">
        <v>12.375770290028001</v>
      </c>
      <c r="T30" s="56">
        <v>11.9500800041597</v>
      </c>
      <c r="U30" s="58">
        <v>3.43970739511288</v>
      </c>
    </row>
    <row r="31" spans="1:21" ht="12" thickBot="1">
      <c r="A31" s="75"/>
      <c r="B31" s="72" t="s">
        <v>29</v>
      </c>
      <c r="C31" s="73"/>
      <c r="D31" s="56">
        <v>882220.87699999998</v>
      </c>
      <c r="E31" s="59"/>
      <c r="F31" s="59"/>
      <c r="G31" s="56">
        <v>735103.96739999996</v>
      </c>
      <c r="H31" s="57">
        <v>20.013075173616599</v>
      </c>
      <c r="I31" s="56">
        <v>3511.1232</v>
      </c>
      <c r="J31" s="57">
        <v>0.39798686378173298</v>
      </c>
      <c r="K31" s="56">
        <v>88049.000700000004</v>
      </c>
      <c r="L31" s="57">
        <v>11.977761596284401</v>
      </c>
      <c r="M31" s="57">
        <v>-0.96012307724010304</v>
      </c>
      <c r="N31" s="56">
        <v>35816507.862400003</v>
      </c>
      <c r="O31" s="56">
        <v>424184823.43580002</v>
      </c>
      <c r="P31" s="56">
        <v>29252</v>
      </c>
      <c r="Q31" s="56">
        <v>25758</v>
      </c>
      <c r="R31" s="57">
        <v>13.5647177575899</v>
      </c>
      <c r="S31" s="56">
        <v>30.159335327499001</v>
      </c>
      <c r="T31" s="56">
        <v>26.643527331314498</v>
      </c>
      <c r="U31" s="58">
        <v>11.6574452255211</v>
      </c>
    </row>
    <row r="32" spans="1:21" ht="12" thickBot="1">
      <c r="A32" s="75"/>
      <c r="B32" s="72" t="s">
        <v>30</v>
      </c>
      <c r="C32" s="73"/>
      <c r="D32" s="56">
        <v>128099.7402</v>
      </c>
      <c r="E32" s="59"/>
      <c r="F32" s="59"/>
      <c r="G32" s="56">
        <v>106019.87179999999</v>
      </c>
      <c r="H32" s="57">
        <v>20.826160251968901</v>
      </c>
      <c r="I32" s="56">
        <v>26159.490300000001</v>
      </c>
      <c r="J32" s="57">
        <v>20.421189191451599</v>
      </c>
      <c r="K32" s="56">
        <v>29054.018</v>
      </c>
      <c r="L32" s="57">
        <v>27.404313461922101</v>
      </c>
      <c r="M32" s="57">
        <v>-9.9625728186717999E-2</v>
      </c>
      <c r="N32" s="56">
        <v>2405545.2382</v>
      </c>
      <c r="O32" s="56">
        <v>40786438.911399998</v>
      </c>
      <c r="P32" s="56">
        <v>24659</v>
      </c>
      <c r="Q32" s="56">
        <v>20562</v>
      </c>
      <c r="R32" s="57">
        <v>19.925104561813001</v>
      </c>
      <c r="S32" s="56">
        <v>5.1948473255200902</v>
      </c>
      <c r="T32" s="56">
        <v>5.3663246230911401</v>
      </c>
      <c r="U32" s="58">
        <v>-3.3009112073159299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6">
        <v>18.4071</v>
      </c>
      <c r="H33" s="59"/>
      <c r="I33" s="59"/>
      <c r="J33" s="59"/>
      <c r="K33" s="56">
        <v>-53.804600000000001</v>
      </c>
      <c r="L33" s="57">
        <v>-292.30351331822999</v>
      </c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278080.98509999999</v>
      </c>
      <c r="E35" s="59"/>
      <c r="F35" s="59"/>
      <c r="G35" s="56">
        <v>176924.10879999999</v>
      </c>
      <c r="H35" s="57">
        <v>57.175292268591001</v>
      </c>
      <c r="I35" s="56">
        <v>31850.5586</v>
      </c>
      <c r="J35" s="57">
        <v>11.453698852708801</v>
      </c>
      <c r="K35" s="56">
        <v>27905.728599999999</v>
      </c>
      <c r="L35" s="57">
        <v>15.772711129801699</v>
      </c>
      <c r="M35" s="57">
        <v>0.14136273080502901</v>
      </c>
      <c r="N35" s="56">
        <v>5218660.1823000005</v>
      </c>
      <c r="O35" s="56">
        <v>69288026.962200001</v>
      </c>
      <c r="P35" s="56">
        <v>13421</v>
      </c>
      <c r="Q35" s="56">
        <v>12121</v>
      </c>
      <c r="R35" s="57">
        <v>10.725187690784599</v>
      </c>
      <c r="S35" s="56">
        <v>20.719840928395801</v>
      </c>
      <c r="T35" s="56">
        <v>16.063096353436201</v>
      </c>
      <c r="U35" s="58">
        <v>22.4748085231567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96298.77</v>
      </c>
      <c r="E37" s="59"/>
      <c r="F37" s="59"/>
      <c r="G37" s="56">
        <v>66900.91</v>
      </c>
      <c r="H37" s="57">
        <v>43.942391814999198</v>
      </c>
      <c r="I37" s="56">
        <v>5953.25</v>
      </c>
      <c r="J37" s="57">
        <v>6.1820623461753499</v>
      </c>
      <c r="K37" s="56">
        <v>2740.02</v>
      </c>
      <c r="L37" s="57">
        <v>4.0956393567740701</v>
      </c>
      <c r="M37" s="57">
        <v>1.1727031189553401</v>
      </c>
      <c r="N37" s="56">
        <v>20174571.039999999</v>
      </c>
      <c r="O37" s="56">
        <v>84789685.659999996</v>
      </c>
      <c r="P37" s="56">
        <v>67</v>
      </c>
      <c r="Q37" s="56">
        <v>90</v>
      </c>
      <c r="R37" s="57">
        <v>-25.5555555555556</v>
      </c>
      <c r="S37" s="56">
        <v>1437.29507462687</v>
      </c>
      <c r="T37" s="56">
        <v>1059.00344444444</v>
      </c>
      <c r="U37" s="58">
        <v>26.319691541462301</v>
      </c>
    </row>
    <row r="38" spans="1:21" ht="12" thickBot="1">
      <c r="A38" s="75"/>
      <c r="B38" s="72" t="s">
        <v>35</v>
      </c>
      <c r="C38" s="73"/>
      <c r="D38" s="56">
        <v>216495.94</v>
      </c>
      <c r="E38" s="59"/>
      <c r="F38" s="59"/>
      <c r="G38" s="56">
        <v>164870.63</v>
      </c>
      <c r="H38" s="57">
        <v>31.312617656643901</v>
      </c>
      <c r="I38" s="56">
        <v>-45384.959999999999</v>
      </c>
      <c r="J38" s="57">
        <v>-20.9634231477967</v>
      </c>
      <c r="K38" s="56">
        <v>-15281.52</v>
      </c>
      <c r="L38" s="57">
        <v>-9.2687945694148208</v>
      </c>
      <c r="M38" s="57">
        <v>1.9699244577764501</v>
      </c>
      <c r="N38" s="56">
        <v>10066052.949999999</v>
      </c>
      <c r="O38" s="56">
        <v>133749924.93000001</v>
      </c>
      <c r="P38" s="56">
        <v>90</v>
      </c>
      <c r="Q38" s="56">
        <v>48</v>
      </c>
      <c r="R38" s="57">
        <v>87.5</v>
      </c>
      <c r="S38" s="56">
        <v>2405.5104444444401</v>
      </c>
      <c r="T38" s="56">
        <v>2154.8977083333298</v>
      </c>
      <c r="U38" s="58">
        <v>10.4182767815415</v>
      </c>
    </row>
    <row r="39" spans="1:21" ht="12" thickBot="1">
      <c r="A39" s="75"/>
      <c r="B39" s="72" t="s">
        <v>36</v>
      </c>
      <c r="C39" s="73"/>
      <c r="D39" s="56">
        <v>45030.03</v>
      </c>
      <c r="E39" s="59"/>
      <c r="F39" s="59"/>
      <c r="G39" s="56">
        <v>41911.14</v>
      </c>
      <c r="H39" s="57">
        <v>7.4416730253579404</v>
      </c>
      <c r="I39" s="56">
        <v>2800.42</v>
      </c>
      <c r="J39" s="57">
        <v>6.21900540594799</v>
      </c>
      <c r="K39" s="56">
        <v>456.4</v>
      </c>
      <c r="L39" s="57">
        <v>1.0889706173585401</v>
      </c>
      <c r="M39" s="57">
        <v>5.1358895705521501</v>
      </c>
      <c r="N39" s="56">
        <v>10250744.939999999</v>
      </c>
      <c r="O39" s="56">
        <v>118412503.8</v>
      </c>
      <c r="P39" s="56">
        <v>22</v>
      </c>
      <c r="Q39" s="56">
        <v>11</v>
      </c>
      <c r="R39" s="57">
        <v>100</v>
      </c>
      <c r="S39" s="56">
        <v>2046.8195454545501</v>
      </c>
      <c r="T39" s="56">
        <v>2694.25</v>
      </c>
      <c r="U39" s="58">
        <v>-31.631047103455199</v>
      </c>
    </row>
    <row r="40" spans="1:21" ht="12" thickBot="1">
      <c r="A40" s="75"/>
      <c r="B40" s="72" t="s">
        <v>37</v>
      </c>
      <c r="C40" s="73"/>
      <c r="D40" s="56">
        <v>114903.94</v>
      </c>
      <c r="E40" s="59"/>
      <c r="F40" s="59"/>
      <c r="G40" s="56">
        <v>76661.55</v>
      </c>
      <c r="H40" s="57">
        <v>49.884707522871601</v>
      </c>
      <c r="I40" s="56">
        <v>-30146.639999999999</v>
      </c>
      <c r="J40" s="57">
        <v>-26.236384931621998</v>
      </c>
      <c r="K40" s="56">
        <v>-11262.45</v>
      </c>
      <c r="L40" s="57">
        <v>-14.691132647331001</v>
      </c>
      <c r="M40" s="57">
        <v>1.6767390754232001</v>
      </c>
      <c r="N40" s="56">
        <v>6356734.2199999997</v>
      </c>
      <c r="O40" s="56">
        <v>96431633.549999997</v>
      </c>
      <c r="P40" s="56">
        <v>73</v>
      </c>
      <c r="Q40" s="56">
        <v>44</v>
      </c>
      <c r="R40" s="57">
        <v>65.909090909090907</v>
      </c>
      <c r="S40" s="56">
        <v>1574.0265753424701</v>
      </c>
      <c r="T40" s="56">
        <v>1230.20636363636</v>
      </c>
      <c r="U40" s="58">
        <v>21.843354940261801</v>
      </c>
    </row>
    <row r="41" spans="1:21" ht="12" thickBot="1">
      <c r="A41" s="75"/>
      <c r="B41" s="72" t="s">
        <v>66</v>
      </c>
      <c r="C41" s="73"/>
      <c r="D41" s="56">
        <v>0.01</v>
      </c>
      <c r="E41" s="59"/>
      <c r="F41" s="59"/>
      <c r="G41" s="59"/>
      <c r="H41" s="59"/>
      <c r="I41" s="56">
        <v>-55.55</v>
      </c>
      <c r="J41" s="57">
        <v>-555500</v>
      </c>
      <c r="K41" s="59"/>
      <c r="L41" s="59"/>
      <c r="M41" s="59"/>
      <c r="N41" s="56">
        <v>12.64</v>
      </c>
      <c r="O41" s="56">
        <v>1385.54</v>
      </c>
      <c r="P41" s="56">
        <v>1</v>
      </c>
      <c r="Q41" s="56">
        <v>4</v>
      </c>
      <c r="R41" s="57">
        <v>-75</v>
      </c>
      <c r="S41" s="56">
        <v>0.01</v>
      </c>
      <c r="T41" s="56">
        <v>1.665</v>
      </c>
      <c r="U41" s="58">
        <v>-16550</v>
      </c>
    </row>
    <row r="42" spans="1:21" ht="12" thickBot="1">
      <c r="A42" s="75"/>
      <c r="B42" s="72" t="s">
        <v>32</v>
      </c>
      <c r="C42" s="73"/>
      <c r="D42" s="56">
        <v>20588.888599999998</v>
      </c>
      <c r="E42" s="59"/>
      <c r="F42" s="59"/>
      <c r="G42" s="56">
        <v>112800.8541</v>
      </c>
      <c r="H42" s="57">
        <v>-81.747577388246</v>
      </c>
      <c r="I42" s="56">
        <v>1890.7481</v>
      </c>
      <c r="J42" s="57">
        <v>9.1833422227560195</v>
      </c>
      <c r="K42" s="56">
        <v>6340.1270999999997</v>
      </c>
      <c r="L42" s="57">
        <v>5.6206374948006701</v>
      </c>
      <c r="M42" s="57">
        <v>-0.70178072613086895</v>
      </c>
      <c r="N42" s="56">
        <v>460268.37319999997</v>
      </c>
      <c r="O42" s="56">
        <v>20964228.438900001</v>
      </c>
      <c r="P42" s="56">
        <v>50</v>
      </c>
      <c r="Q42" s="56">
        <v>57</v>
      </c>
      <c r="R42" s="57">
        <v>-12.280701754386</v>
      </c>
      <c r="S42" s="56">
        <v>411.77777200000003</v>
      </c>
      <c r="T42" s="56">
        <v>346.48373157894702</v>
      </c>
      <c r="U42" s="58">
        <v>15.856620939960001</v>
      </c>
    </row>
    <row r="43" spans="1:21" ht="12" thickBot="1">
      <c r="A43" s="75"/>
      <c r="B43" s="72" t="s">
        <v>33</v>
      </c>
      <c r="C43" s="73"/>
      <c r="D43" s="56">
        <v>302196.57490000001</v>
      </c>
      <c r="E43" s="59"/>
      <c r="F43" s="59"/>
      <c r="G43" s="56">
        <v>407192.75309999997</v>
      </c>
      <c r="H43" s="57">
        <v>-25.7853749607903</v>
      </c>
      <c r="I43" s="56">
        <v>19510.3485</v>
      </c>
      <c r="J43" s="57">
        <v>6.4561779055424999</v>
      </c>
      <c r="K43" s="56">
        <v>25297.3282</v>
      </c>
      <c r="L43" s="57">
        <v>6.2126174907114304</v>
      </c>
      <c r="M43" s="57">
        <v>-0.22875853348022701</v>
      </c>
      <c r="N43" s="56">
        <v>8464253.4578000009</v>
      </c>
      <c r="O43" s="56">
        <v>149648811.81150001</v>
      </c>
      <c r="P43" s="56">
        <v>1461</v>
      </c>
      <c r="Q43" s="56">
        <v>1460</v>
      </c>
      <c r="R43" s="57">
        <v>6.8493150684934001E-2</v>
      </c>
      <c r="S43" s="56">
        <v>206.84228261464801</v>
      </c>
      <c r="T43" s="56">
        <v>192.68198568493199</v>
      </c>
      <c r="U43" s="58">
        <v>6.84593921064823</v>
      </c>
    </row>
    <row r="44" spans="1:21" ht="12" thickBot="1">
      <c r="A44" s="75"/>
      <c r="B44" s="72" t="s">
        <v>38</v>
      </c>
      <c r="C44" s="73"/>
      <c r="D44" s="56">
        <v>99137.84</v>
      </c>
      <c r="E44" s="59"/>
      <c r="F44" s="59"/>
      <c r="G44" s="56">
        <v>94849.65</v>
      </c>
      <c r="H44" s="57">
        <v>4.5210393501715602</v>
      </c>
      <c r="I44" s="56">
        <v>-21049.7</v>
      </c>
      <c r="J44" s="57">
        <v>-21.232760366778201</v>
      </c>
      <c r="K44" s="56">
        <v>-8557.24</v>
      </c>
      <c r="L44" s="57">
        <v>-9.0218993955170106</v>
      </c>
      <c r="M44" s="57">
        <v>1.4598702385348601</v>
      </c>
      <c r="N44" s="56">
        <v>6750571.0999999996</v>
      </c>
      <c r="O44" s="56">
        <v>69302004.670000002</v>
      </c>
      <c r="P44" s="56">
        <v>81</v>
      </c>
      <c r="Q44" s="56">
        <v>68</v>
      </c>
      <c r="R44" s="57">
        <v>19.117647058823501</v>
      </c>
      <c r="S44" s="56">
        <v>1223.9239506172801</v>
      </c>
      <c r="T44" s="56">
        <v>1281.9935294117599</v>
      </c>
      <c r="U44" s="58">
        <v>-4.7445414206653496</v>
      </c>
    </row>
    <row r="45" spans="1:21" ht="12" thickBot="1">
      <c r="A45" s="75"/>
      <c r="B45" s="72" t="s">
        <v>39</v>
      </c>
      <c r="C45" s="73"/>
      <c r="D45" s="56">
        <v>36388.92</v>
      </c>
      <c r="E45" s="59"/>
      <c r="F45" s="59"/>
      <c r="G45" s="56">
        <v>60955.58</v>
      </c>
      <c r="H45" s="57">
        <v>-40.3025613077589</v>
      </c>
      <c r="I45" s="56">
        <v>5136.76</v>
      </c>
      <c r="J45" s="57">
        <v>14.116274954024499</v>
      </c>
      <c r="K45" s="56">
        <v>8286.83</v>
      </c>
      <c r="L45" s="57">
        <v>13.5948669506549</v>
      </c>
      <c r="M45" s="57">
        <v>-0.38012967564195199</v>
      </c>
      <c r="N45" s="56">
        <v>2484465.75</v>
      </c>
      <c r="O45" s="56">
        <v>30063737.039999999</v>
      </c>
      <c r="P45" s="56">
        <v>35</v>
      </c>
      <c r="Q45" s="56">
        <v>51</v>
      </c>
      <c r="R45" s="57">
        <v>-31.372549019607799</v>
      </c>
      <c r="S45" s="56">
        <v>1039.6834285714301</v>
      </c>
      <c r="T45" s="56">
        <v>917.714901960784</v>
      </c>
      <c r="U45" s="58">
        <v>11.731313903717201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27515.197</v>
      </c>
      <c r="E47" s="62"/>
      <c r="F47" s="62"/>
      <c r="G47" s="61">
        <v>8271.4084999999995</v>
      </c>
      <c r="H47" s="63">
        <v>232.65431153593701</v>
      </c>
      <c r="I47" s="61">
        <v>1238.7761</v>
      </c>
      <c r="J47" s="63">
        <v>4.5021523923670301</v>
      </c>
      <c r="K47" s="61">
        <v>928.50490000000002</v>
      </c>
      <c r="L47" s="63">
        <v>11.225475080816</v>
      </c>
      <c r="M47" s="63">
        <v>0.334162156817912</v>
      </c>
      <c r="N47" s="61">
        <v>298545.10200000001</v>
      </c>
      <c r="O47" s="61">
        <v>7761714.5887000002</v>
      </c>
      <c r="P47" s="61">
        <v>15</v>
      </c>
      <c r="Q47" s="61">
        <v>22</v>
      </c>
      <c r="R47" s="63">
        <v>-31.818181818181799</v>
      </c>
      <c r="S47" s="61">
        <v>1834.34646666667</v>
      </c>
      <c r="T47" s="61">
        <v>1077.6722954545501</v>
      </c>
      <c r="U47" s="64">
        <v>41.250340923169901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38986</v>
      </c>
      <c r="D2" s="37">
        <v>500110.43549145298</v>
      </c>
      <c r="E2" s="37">
        <v>357927.59378119698</v>
      </c>
      <c r="F2" s="37">
        <v>141746.77333418801</v>
      </c>
      <c r="G2" s="37">
        <v>357927.59378119698</v>
      </c>
      <c r="H2" s="37">
        <v>0.28367829663244598</v>
      </c>
    </row>
    <row r="3" spans="1:8">
      <c r="A3" s="37">
        <v>2</v>
      </c>
      <c r="B3" s="37">
        <v>13</v>
      </c>
      <c r="C3" s="37">
        <v>8149</v>
      </c>
      <c r="D3" s="37">
        <v>77963.395522222199</v>
      </c>
      <c r="E3" s="37">
        <v>59120.400411965798</v>
      </c>
      <c r="F3" s="37">
        <v>18842.995110256401</v>
      </c>
      <c r="G3" s="37">
        <v>59120.400411965798</v>
      </c>
      <c r="H3" s="37">
        <v>0.24169028278002</v>
      </c>
    </row>
    <row r="4" spans="1:8">
      <c r="A4" s="37">
        <v>3</v>
      </c>
      <c r="B4" s="37">
        <v>14</v>
      </c>
      <c r="C4" s="37">
        <v>101948</v>
      </c>
      <c r="D4" s="37">
        <v>103198.37343139701</v>
      </c>
      <c r="E4" s="37">
        <v>71431.860095637807</v>
      </c>
      <c r="F4" s="37">
        <v>31766.513335759199</v>
      </c>
      <c r="G4" s="37">
        <v>71431.860095637807</v>
      </c>
      <c r="H4" s="37">
        <v>0.30781990335222198</v>
      </c>
    </row>
    <row r="5" spans="1:8">
      <c r="A5" s="37">
        <v>4</v>
      </c>
      <c r="B5" s="37">
        <v>15</v>
      </c>
      <c r="C5" s="37">
        <v>2795</v>
      </c>
      <c r="D5" s="37">
        <v>50901.694806920801</v>
      </c>
      <c r="E5" s="37">
        <v>39326.9714286136</v>
      </c>
      <c r="F5" s="37">
        <v>11455.6635492474</v>
      </c>
      <c r="G5" s="37">
        <v>39326.9714286136</v>
      </c>
      <c r="H5" s="37">
        <v>0.225582299032762</v>
      </c>
    </row>
    <row r="6" spans="1:8">
      <c r="A6" s="37">
        <v>5</v>
      </c>
      <c r="B6" s="37">
        <v>16</v>
      </c>
      <c r="C6" s="37">
        <v>2821</v>
      </c>
      <c r="D6" s="37">
        <v>106990.08801794901</v>
      </c>
      <c r="E6" s="37">
        <v>82507.736786324793</v>
      </c>
      <c r="F6" s="37">
        <v>23038.590547863201</v>
      </c>
      <c r="G6" s="37">
        <v>82507.736786324793</v>
      </c>
      <c r="H6" s="37">
        <v>0.21827941463957201</v>
      </c>
    </row>
    <row r="7" spans="1:8">
      <c r="A7" s="37">
        <v>6</v>
      </c>
      <c r="B7" s="37">
        <v>17</v>
      </c>
      <c r="C7" s="37">
        <v>13333</v>
      </c>
      <c r="D7" s="37">
        <v>220907.63669743601</v>
      </c>
      <c r="E7" s="37">
        <v>155273.94299145299</v>
      </c>
      <c r="F7" s="37">
        <v>65523.864646153801</v>
      </c>
      <c r="G7" s="37">
        <v>155273.94299145299</v>
      </c>
      <c r="H7" s="37">
        <v>0.29675957993975</v>
      </c>
    </row>
    <row r="8" spans="1:8">
      <c r="A8" s="37">
        <v>7</v>
      </c>
      <c r="B8" s="37">
        <v>18</v>
      </c>
      <c r="C8" s="37">
        <v>48120</v>
      </c>
      <c r="D8" s="37">
        <v>83320.1624367521</v>
      </c>
      <c r="E8" s="37">
        <v>67799.079069230793</v>
      </c>
      <c r="F8" s="37">
        <v>15521.0833675214</v>
      </c>
      <c r="G8" s="37">
        <v>67799.079069230793</v>
      </c>
      <c r="H8" s="37">
        <v>0.186282442491676</v>
      </c>
    </row>
    <row r="9" spans="1:8">
      <c r="A9" s="37">
        <v>8</v>
      </c>
      <c r="B9" s="37">
        <v>19</v>
      </c>
      <c r="C9" s="37">
        <v>15360</v>
      </c>
      <c r="D9" s="37">
        <v>74506.098735897394</v>
      </c>
      <c r="E9" s="37">
        <v>58645.811439316203</v>
      </c>
      <c r="F9" s="37">
        <v>15723.877040170901</v>
      </c>
      <c r="G9" s="37">
        <v>58645.811439316203</v>
      </c>
      <c r="H9" s="37">
        <v>0.21142857206545801</v>
      </c>
    </row>
    <row r="10" spans="1:8">
      <c r="A10" s="37">
        <v>9</v>
      </c>
      <c r="B10" s="37">
        <v>21</v>
      </c>
      <c r="C10" s="37">
        <v>270204</v>
      </c>
      <c r="D10" s="37">
        <v>1141236.1135128201</v>
      </c>
      <c r="E10" s="37">
        <v>1396359.30603333</v>
      </c>
      <c r="F10" s="37">
        <v>-255327.89337521399</v>
      </c>
      <c r="G10" s="37">
        <v>1396359.30603333</v>
      </c>
      <c r="H10" s="37">
        <v>-0.22376938140590499</v>
      </c>
    </row>
    <row r="11" spans="1:8">
      <c r="A11" s="37">
        <v>10</v>
      </c>
      <c r="B11" s="37">
        <v>22</v>
      </c>
      <c r="C11" s="37">
        <v>20788</v>
      </c>
      <c r="D11" s="37">
        <v>490314.70289914502</v>
      </c>
      <c r="E11" s="37">
        <v>421269.44061282102</v>
      </c>
      <c r="F11" s="37">
        <v>68529.364850427402</v>
      </c>
      <c r="G11" s="37">
        <v>421269.44061282102</v>
      </c>
      <c r="H11" s="37">
        <v>0.13991329518579099</v>
      </c>
    </row>
    <row r="12" spans="1:8">
      <c r="A12" s="37">
        <v>11</v>
      </c>
      <c r="B12" s="37">
        <v>23</v>
      </c>
      <c r="C12" s="37">
        <v>147170.31599999999</v>
      </c>
      <c r="D12" s="37">
        <v>1487256.8647341901</v>
      </c>
      <c r="E12" s="37">
        <v>1279049.92495128</v>
      </c>
      <c r="F12" s="37">
        <v>206588.20038119701</v>
      </c>
      <c r="G12" s="37">
        <v>1279049.92495128</v>
      </c>
      <c r="H12" s="37">
        <v>0.13905687856183899</v>
      </c>
    </row>
    <row r="13" spans="1:8">
      <c r="A13" s="37">
        <v>12</v>
      </c>
      <c r="B13" s="37">
        <v>24</v>
      </c>
      <c r="C13" s="37">
        <v>21758</v>
      </c>
      <c r="D13" s="37">
        <v>508239.52675299102</v>
      </c>
      <c r="E13" s="37">
        <v>461757.81893333298</v>
      </c>
      <c r="F13" s="37">
        <v>46092.135170085501</v>
      </c>
      <c r="G13" s="37">
        <v>461757.81893333298</v>
      </c>
      <c r="H13" s="37">
        <v>9.0759356769970795E-2</v>
      </c>
    </row>
    <row r="14" spans="1:8">
      <c r="A14" s="37">
        <v>13</v>
      </c>
      <c r="B14" s="37">
        <v>25</v>
      </c>
      <c r="C14" s="37">
        <v>89942</v>
      </c>
      <c r="D14" s="37">
        <v>1081633.9726608701</v>
      </c>
      <c r="E14" s="37">
        <v>990325.60900000005</v>
      </c>
      <c r="F14" s="37">
        <v>89775.632400000002</v>
      </c>
      <c r="G14" s="37">
        <v>990325.60900000005</v>
      </c>
      <c r="H14" s="37">
        <v>8.3117793924239097E-2</v>
      </c>
    </row>
    <row r="15" spans="1:8">
      <c r="A15" s="37">
        <v>14</v>
      </c>
      <c r="B15" s="37">
        <v>26</v>
      </c>
      <c r="C15" s="37">
        <v>61764</v>
      </c>
      <c r="D15" s="37">
        <v>315438.51026570599</v>
      </c>
      <c r="E15" s="37">
        <v>274436.14687982702</v>
      </c>
      <c r="F15" s="37">
        <v>40539.994926609201</v>
      </c>
      <c r="G15" s="37">
        <v>274436.14687982702</v>
      </c>
      <c r="H15" s="37">
        <v>0.12870814498554101</v>
      </c>
    </row>
    <row r="16" spans="1:8">
      <c r="A16" s="37">
        <v>15</v>
      </c>
      <c r="B16" s="37">
        <v>27</v>
      </c>
      <c r="C16" s="37">
        <v>130926.337</v>
      </c>
      <c r="D16" s="37">
        <v>1091853.2038700001</v>
      </c>
      <c r="E16" s="37">
        <v>1038363.73286292</v>
      </c>
      <c r="F16" s="37">
        <v>53402.718870327502</v>
      </c>
      <c r="G16" s="37">
        <v>1038363.73286292</v>
      </c>
      <c r="H16" s="37">
        <v>4.8914050056719803E-2</v>
      </c>
    </row>
    <row r="17" spans="1:9">
      <c r="A17" s="37">
        <v>16</v>
      </c>
      <c r="B17" s="37">
        <v>29</v>
      </c>
      <c r="C17" s="37">
        <v>156981</v>
      </c>
      <c r="D17" s="37">
        <v>2059319.8622829099</v>
      </c>
      <c r="E17" s="37">
        <v>1876637.3759051301</v>
      </c>
      <c r="F17" s="37">
        <v>180943.55475384599</v>
      </c>
      <c r="G17" s="37">
        <v>1876637.3759051301</v>
      </c>
      <c r="H17" s="37">
        <v>8.7939945427029195E-2</v>
      </c>
    </row>
    <row r="18" spans="1:9">
      <c r="A18" s="37">
        <v>17</v>
      </c>
      <c r="B18" s="37">
        <v>31</v>
      </c>
      <c r="C18" s="37">
        <v>25167.278999999999</v>
      </c>
      <c r="D18" s="37">
        <v>258345.195336684</v>
      </c>
      <c r="E18" s="37">
        <v>219243.76779106999</v>
      </c>
      <c r="F18" s="37">
        <v>39101.427545614002</v>
      </c>
      <c r="G18" s="37">
        <v>219243.76779106999</v>
      </c>
      <c r="H18" s="37">
        <v>0.151353414932512</v>
      </c>
    </row>
    <row r="19" spans="1:9">
      <c r="A19" s="37">
        <v>18</v>
      </c>
      <c r="B19" s="37">
        <v>32</v>
      </c>
      <c r="C19" s="37">
        <v>27673.942999999999</v>
      </c>
      <c r="D19" s="37">
        <v>400016.83824635798</v>
      </c>
      <c r="E19" s="37">
        <v>384526.097570799</v>
      </c>
      <c r="F19" s="37">
        <v>15490.7406755592</v>
      </c>
      <c r="G19" s="37">
        <v>384526.097570799</v>
      </c>
      <c r="H19" s="37">
        <v>3.8725221526847098E-2</v>
      </c>
    </row>
    <row r="20" spans="1:9">
      <c r="A20" s="37">
        <v>19</v>
      </c>
      <c r="B20" s="37">
        <v>33</v>
      </c>
      <c r="C20" s="37">
        <v>62110.050999999999</v>
      </c>
      <c r="D20" s="37">
        <v>739382.06710720097</v>
      </c>
      <c r="E20" s="37">
        <v>603653.86312611995</v>
      </c>
      <c r="F20" s="37">
        <v>135728.20398108001</v>
      </c>
      <c r="G20" s="37">
        <v>603653.86312611995</v>
      </c>
      <c r="H20" s="37">
        <v>0.183569780792914</v>
      </c>
    </row>
    <row r="21" spans="1:9">
      <c r="A21" s="37">
        <v>20</v>
      </c>
      <c r="B21" s="37">
        <v>34</v>
      </c>
      <c r="C21" s="37">
        <v>36653.83</v>
      </c>
      <c r="D21" s="37">
        <v>223943.62796808101</v>
      </c>
      <c r="E21" s="37">
        <v>168906.31084668601</v>
      </c>
      <c r="F21" s="37">
        <v>55037.317121395499</v>
      </c>
      <c r="G21" s="37">
        <v>168906.31084668601</v>
      </c>
      <c r="H21" s="37">
        <v>0.245764157796175</v>
      </c>
    </row>
    <row r="22" spans="1:9">
      <c r="A22" s="37">
        <v>21</v>
      </c>
      <c r="B22" s="37">
        <v>35</v>
      </c>
      <c r="C22" s="37">
        <v>46369.021000000001</v>
      </c>
      <c r="D22" s="37">
        <v>1303446.78420885</v>
      </c>
      <c r="E22" s="37">
        <v>1289128.48705841</v>
      </c>
      <c r="F22" s="37">
        <v>14318.2971504425</v>
      </c>
      <c r="G22" s="37">
        <v>1289128.48705841</v>
      </c>
      <c r="H22" s="37">
        <v>1.09849495383375E-2</v>
      </c>
    </row>
    <row r="23" spans="1:9">
      <c r="A23" s="37">
        <v>22</v>
      </c>
      <c r="B23" s="37">
        <v>36</v>
      </c>
      <c r="C23" s="37">
        <v>173413.13</v>
      </c>
      <c r="D23" s="37">
        <v>832422.300621239</v>
      </c>
      <c r="E23" s="37">
        <v>742642.43626926397</v>
      </c>
      <c r="F23" s="37">
        <v>89779.8643519748</v>
      </c>
      <c r="G23" s="37">
        <v>742642.43626926397</v>
      </c>
      <c r="H23" s="37">
        <v>0.10785374717252499</v>
      </c>
    </row>
    <row r="24" spans="1:9">
      <c r="A24" s="37">
        <v>23</v>
      </c>
      <c r="B24" s="37">
        <v>37</v>
      </c>
      <c r="C24" s="37">
        <v>142898.359</v>
      </c>
      <c r="D24" s="37">
        <v>985272.196907965</v>
      </c>
      <c r="E24" s="37">
        <v>882397.231311518</v>
      </c>
      <c r="F24" s="37">
        <v>102874.965596447</v>
      </c>
      <c r="G24" s="37">
        <v>882397.231311518</v>
      </c>
      <c r="H24" s="37">
        <v>0.10441273580975401</v>
      </c>
    </row>
    <row r="25" spans="1:9">
      <c r="A25" s="37">
        <v>24</v>
      </c>
      <c r="B25" s="37">
        <v>38</v>
      </c>
      <c r="C25" s="37">
        <v>188804.63099999999</v>
      </c>
      <c r="D25" s="37">
        <v>882220.79924513295</v>
      </c>
      <c r="E25" s="37">
        <v>878709.525122124</v>
      </c>
      <c r="F25" s="37">
        <v>3511.27412300885</v>
      </c>
      <c r="G25" s="37">
        <v>878709.525122124</v>
      </c>
      <c r="H25" s="37">
        <v>3.9800400602811098E-3</v>
      </c>
    </row>
    <row r="26" spans="1:9">
      <c r="A26" s="37">
        <v>25</v>
      </c>
      <c r="B26" s="37">
        <v>39</v>
      </c>
      <c r="C26" s="37">
        <v>87317.864000000001</v>
      </c>
      <c r="D26" s="37">
        <v>128099.687540844</v>
      </c>
      <c r="E26" s="37">
        <v>101940.280038016</v>
      </c>
      <c r="F26" s="37">
        <v>26159.407502828199</v>
      </c>
      <c r="G26" s="37">
        <v>101940.280038016</v>
      </c>
      <c r="H26" s="37">
        <v>0.20421132951231699</v>
      </c>
    </row>
    <row r="27" spans="1:9">
      <c r="A27" s="37">
        <v>26</v>
      </c>
      <c r="B27" s="37">
        <v>42</v>
      </c>
      <c r="C27" s="37">
        <v>41384.040999999997</v>
      </c>
      <c r="D27" s="37">
        <v>278080.98479999998</v>
      </c>
      <c r="E27" s="37">
        <v>246230.39780000001</v>
      </c>
      <c r="F27" s="37">
        <v>31850.587</v>
      </c>
      <c r="G27" s="37">
        <v>246230.39780000001</v>
      </c>
      <c r="H27" s="37">
        <v>0.114537090779175</v>
      </c>
    </row>
    <row r="28" spans="1:9">
      <c r="A28" s="37">
        <v>27</v>
      </c>
      <c r="B28" s="37">
        <v>75</v>
      </c>
      <c r="C28" s="37">
        <v>53</v>
      </c>
      <c r="D28" s="37">
        <v>20588.888888888901</v>
      </c>
      <c r="E28" s="37">
        <v>18698.141025641002</v>
      </c>
      <c r="F28" s="37">
        <v>1890.7478632478601</v>
      </c>
      <c r="G28" s="37">
        <v>18698.141025641002</v>
      </c>
      <c r="H28" s="37">
        <v>9.1833409439993394E-2</v>
      </c>
    </row>
    <row r="29" spans="1:9">
      <c r="A29" s="37">
        <v>28</v>
      </c>
      <c r="B29" s="37">
        <v>76</v>
      </c>
      <c r="C29" s="37">
        <v>1554</v>
      </c>
      <c r="D29" s="37">
        <v>302196.57169059798</v>
      </c>
      <c r="E29" s="37">
        <v>282686.22691111098</v>
      </c>
      <c r="F29" s="37">
        <v>19510.344779487201</v>
      </c>
      <c r="G29" s="37">
        <v>282686.22691111098</v>
      </c>
      <c r="H29" s="37">
        <v>6.4561767429521702E-2</v>
      </c>
    </row>
    <row r="30" spans="1:9">
      <c r="A30" s="37">
        <v>29</v>
      </c>
      <c r="B30" s="37">
        <v>99</v>
      </c>
      <c r="C30" s="37">
        <v>30</v>
      </c>
      <c r="D30" s="37">
        <v>27515.197035019999</v>
      </c>
      <c r="E30" s="37">
        <v>26276.421226836101</v>
      </c>
      <c r="F30" s="37">
        <v>1238.7758081839499</v>
      </c>
      <c r="G30" s="37">
        <v>26276.421226836101</v>
      </c>
      <c r="H30" s="37">
        <v>4.5021513260737098E-2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63</v>
      </c>
      <c r="D34" s="34">
        <v>96298.77</v>
      </c>
      <c r="E34" s="34">
        <v>90345.52</v>
      </c>
      <c r="F34" s="30"/>
      <c r="G34" s="30"/>
      <c r="H34" s="30"/>
    </row>
    <row r="35" spans="1:8">
      <c r="A35" s="30"/>
      <c r="B35" s="33">
        <v>71</v>
      </c>
      <c r="C35" s="34">
        <v>80</v>
      </c>
      <c r="D35" s="34">
        <v>216495.94</v>
      </c>
      <c r="E35" s="34">
        <v>261880.9</v>
      </c>
      <c r="F35" s="30"/>
      <c r="G35" s="30"/>
      <c r="H35" s="30"/>
    </row>
    <row r="36" spans="1:8">
      <c r="A36" s="30"/>
      <c r="B36" s="33">
        <v>72</v>
      </c>
      <c r="C36" s="34">
        <v>18</v>
      </c>
      <c r="D36" s="34">
        <v>45030.03</v>
      </c>
      <c r="E36" s="34">
        <v>42229.61</v>
      </c>
      <c r="F36" s="30"/>
      <c r="G36" s="30"/>
      <c r="H36" s="30"/>
    </row>
    <row r="37" spans="1:8">
      <c r="A37" s="30"/>
      <c r="B37" s="33">
        <v>73</v>
      </c>
      <c r="C37" s="34">
        <v>53</v>
      </c>
      <c r="D37" s="34">
        <v>114903.94</v>
      </c>
      <c r="E37" s="34">
        <v>145050.57999999999</v>
      </c>
      <c r="F37" s="30"/>
      <c r="G37" s="30"/>
      <c r="H37" s="30"/>
    </row>
    <row r="38" spans="1:8">
      <c r="A38" s="30"/>
      <c r="B38" s="33">
        <v>74</v>
      </c>
      <c r="C38" s="34">
        <v>1</v>
      </c>
      <c r="D38" s="34">
        <v>0.01</v>
      </c>
      <c r="E38" s="34">
        <v>55.56</v>
      </c>
      <c r="F38" s="30"/>
      <c r="G38" s="30"/>
      <c r="H38" s="30"/>
    </row>
    <row r="39" spans="1:8">
      <c r="A39" s="30"/>
      <c r="B39" s="33">
        <v>77</v>
      </c>
      <c r="C39" s="34">
        <v>67</v>
      </c>
      <c r="D39" s="34">
        <v>99137.84</v>
      </c>
      <c r="E39" s="34">
        <v>120187.54</v>
      </c>
      <c r="F39" s="34"/>
      <c r="G39" s="30"/>
      <c r="H39" s="30"/>
    </row>
    <row r="40" spans="1:8">
      <c r="A40" s="30"/>
      <c r="B40" s="33">
        <v>78</v>
      </c>
      <c r="C40" s="34">
        <v>33</v>
      </c>
      <c r="D40" s="34">
        <v>36388.92</v>
      </c>
      <c r="E40" s="34">
        <v>31252.16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2016-11-21T00:58:04Z</dcterms:modified>
</cp:coreProperties>
</file>