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<sst xmlns="http://schemas.openxmlformats.org/spreadsheetml/2006/main" count="121" uniqueCount="80">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</sst>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20828535.0548</v>
      </c>
      <c r="F3" s="25">
        <f>RA!I7</f>
        <v>1571138.2874</v>
      </c>
      <c r="G3" s="16">
        <f>SUM(G4:G42)</f>
        <v>19257396.767400004</v>
      </c>
      <c r="H3" s="27">
        <f>RA!J7</f>
        <v>7.5432011097579599</v>
      </c>
      <c r="I3" s="20">
        <f>SUM(I4:I42)</f>
        <v>20828543.231597122</v>
      </c>
      <c r="J3" s="21">
        <f>SUM(J4:J42)</f>
        <v>19257396.844097037</v>
      </c>
      <c r="K3" s="22">
        <f>E3-I3</f>
        <v>-8.1767971217632294</v>
      </c>
      <c r="L3" s="22">
        <f>G3-J3</f>
        <v>-7.6697032898664474E-2</v>
      </c>
    </row>
    <row r="4" spans="1:13">
      <c r="A4" s="71">
        <f>RA!A8</f>
        <v>42693</v>
      </c>
      <c r="B4" s="12">
        <v>12</v>
      </c>
      <c r="C4" s="66" t="s">
        <v>6</v>
      </c>
      <c r="D4" s="66"/>
      <c r="E4" s="15">
        <f>VLOOKUP(C4,RA!B8:D35,3,0)</f>
        <v>639372.51989999996</v>
      </c>
      <c r="F4" s="25">
        <f>VLOOKUP(C4,RA!B8:I38,8,0)</f>
        <v>182214.19409999999</v>
      </c>
      <c r="G4" s="16">
        <f t="shared" ref="G4:G42" si="0">E4-F4</f>
        <v>457158.32579999999</v>
      </c>
      <c r="H4" s="27">
        <f>RA!J8</f>
        <v>28.498909231898001</v>
      </c>
      <c r="I4" s="20">
        <f>VLOOKUP(B4,RMS!B:D,3,FALSE)</f>
        <v>639373.25595213706</v>
      </c>
      <c r="J4" s="21">
        <f>VLOOKUP(B4,RMS!B:E,4,FALSE)</f>
        <v>457158.343435043</v>
      </c>
      <c r="K4" s="22">
        <f t="shared" ref="K4:K42" si="1">E4-I4</f>
        <v>-0.73605213710106909</v>
      </c>
      <c r="L4" s="22">
        <f t="shared" ref="L4:L42" si="2">G4-J4</f>
        <v>-1.7635043011978269E-2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132374.6985</v>
      </c>
      <c r="F5" s="25">
        <f>VLOOKUP(C5,RA!B9:I39,8,0)</f>
        <v>31310.862300000001</v>
      </c>
      <c r="G5" s="16">
        <f t="shared" si="0"/>
        <v>101063.83619999999</v>
      </c>
      <c r="H5" s="27">
        <f>RA!J9</f>
        <v>23.653207640733601</v>
      </c>
      <c r="I5" s="20">
        <f>VLOOKUP(B5,RMS!B:D,3,FALSE)</f>
        <v>132374.752735043</v>
      </c>
      <c r="J5" s="21">
        <f>VLOOKUP(B5,RMS!B:E,4,FALSE)</f>
        <v>101063.835247863</v>
      </c>
      <c r="K5" s="22">
        <f t="shared" si="1"/>
        <v>-5.4235043004155159E-2</v>
      </c>
      <c r="L5" s="22">
        <f t="shared" si="2"/>
        <v>9.5213699387386441E-4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167775.9179</v>
      </c>
      <c r="F6" s="25">
        <f>VLOOKUP(C6,RA!B10:I40,8,0)</f>
        <v>48379.248</v>
      </c>
      <c r="G6" s="16">
        <f t="shared" si="0"/>
        <v>119396.66990000001</v>
      </c>
      <c r="H6" s="27">
        <f>RA!J10</f>
        <v>28.835633030978599</v>
      </c>
      <c r="I6" s="20">
        <f>VLOOKUP(B6,RMS!B:D,3,FALSE)</f>
        <v>167778.41022185099</v>
      </c>
      <c r="J6" s="21">
        <f>VLOOKUP(B6,RMS!B:E,4,FALSE)</f>
        <v>119396.67031272499</v>
      </c>
      <c r="K6" s="22">
        <f>E6-I6</f>
        <v>-2.4923218509939034</v>
      </c>
      <c r="L6" s="22">
        <f t="shared" si="2"/>
        <v>-4.127249849261716E-4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66318.533800000005</v>
      </c>
      <c r="F7" s="25">
        <f>VLOOKUP(C7,RA!B11:I41,8,0)</f>
        <v>14205.132299999999</v>
      </c>
      <c r="G7" s="16">
        <f t="shared" si="0"/>
        <v>52113.401500000007</v>
      </c>
      <c r="H7" s="27">
        <f>RA!J11</f>
        <v>21.419551196410801</v>
      </c>
      <c r="I7" s="20">
        <f>VLOOKUP(B7,RMS!B:D,3,FALSE)</f>
        <v>66318.575085636505</v>
      </c>
      <c r="J7" s="21">
        <f>VLOOKUP(B7,RMS!B:E,4,FALSE)</f>
        <v>52113.402160645899</v>
      </c>
      <c r="K7" s="22">
        <f t="shared" si="1"/>
        <v>-4.1285636500106193E-2</v>
      </c>
      <c r="L7" s="22">
        <f t="shared" si="2"/>
        <v>-6.6064589191228151E-4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156890.25820000001</v>
      </c>
      <c r="F8" s="25">
        <f>VLOOKUP(C8,RA!B12:I42,8,0)</f>
        <v>33197.769899999999</v>
      </c>
      <c r="G8" s="16">
        <f t="shared" si="0"/>
        <v>123692.48830000001</v>
      </c>
      <c r="H8" s="27">
        <f>RA!J12</f>
        <v>21.1598669546966</v>
      </c>
      <c r="I8" s="20">
        <f>VLOOKUP(B8,RMS!B:D,3,FALSE)</f>
        <v>156890.26122136801</v>
      </c>
      <c r="J8" s="21">
        <f>VLOOKUP(B8,RMS!B:E,4,FALSE)</f>
        <v>123692.481687179</v>
      </c>
      <c r="K8" s="22">
        <f t="shared" si="1"/>
        <v>-3.0213680001907051E-3</v>
      </c>
      <c r="L8" s="22">
        <f t="shared" si="2"/>
        <v>6.6128210164606571E-3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279399.56969999999</v>
      </c>
      <c r="F9" s="25">
        <f>VLOOKUP(C9,RA!B13:I43,8,0)</f>
        <v>91438.471300000005</v>
      </c>
      <c r="G9" s="16">
        <f t="shared" si="0"/>
        <v>187961.09839999999</v>
      </c>
      <c r="H9" s="27">
        <f>RA!J13</f>
        <v>32.726775992597403</v>
      </c>
      <c r="I9" s="20">
        <f>VLOOKUP(B9,RMS!B:D,3,FALSE)</f>
        <v>279399.75496410299</v>
      </c>
      <c r="J9" s="21">
        <f>VLOOKUP(B9,RMS!B:E,4,FALSE)</f>
        <v>187961.09623931599</v>
      </c>
      <c r="K9" s="22">
        <f t="shared" si="1"/>
        <v>-0.18526410299818963</v>
      </c>
      <c r="L9" s="22">
        <f t="shared" si="2"/>
        <v>2.1606840018648654E-3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109734.94319999999</v>
      </c>
      <c r="F10" s="25">
        <f>VLOOKUP(C10,RA!B14:I43,8,0)</f>
        <v>22112.133399999999</v>
      </c>
      <c r="G10" s="16">
        <f t="shared" si="0"/>
        <v>87622.809799999988</v>
      </c>
      <c r="H10" s="27">
        <f>RA!J14</f>
        <v>20.1504942319959</v>
      </c>
      <c r="I10" s="20">
        <f>VLOOKUP(B10,RMS!B:D,3,FALSE)</f>
        <v>109734.947304274</v>
      </c>
      <c r="J10" s="21">
        <f>VLOOKUP(B10,RMS!B:E,4,FALSE)</f>
        <v>87622.810892307694</v>
      </c>
      <c r="K10" s="22">
        <f t="shared" si="1"/>
        <v>-4.1042740049306303E-3</v>
      </c>
      <c r="L10" s="22">
        <f t="shared" si="2"/>
        <v>-1.0923077061306685E-3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101615.9662</v>
      </c>
      <c r="F11" s="25">
        <f>VLOOKUP(C11,RA!B15:I44,8,0)</f>
        <v>18322.525300000001</v>
      </c>
      <c r="G11" s="16">
        <f t="shared" si="0"/>
        <v>83293.440899999987</v>
      </c>
      <c r="H11" s="27">
        <f>RA!J15</f>
        <v>18.031148042166599</v>
      </c>
      <c r="I11" s="20">
        <f>VLOOKUP(B11,RMS!B:D,3,FALSE)</f>
        <v>101616.065906838</v>
      </c>
      <c r="J11" s="21">
        <f>VLOOKUP(B11,RMS!B:E,4,FALSE)</f>
        <v>83293.442395726495</v>
      </c>
      <c r="K11" s="22">
        <f t="shared" si="1"/>
        <v>-9.9706838009296916E-2</v>
      </c>
      <c r="L11" s="22">
        <f t="shared" si="2"/>
        <v>-1.4957265084376559E-3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1652298.051</v>
      </c>
      <c r="F12" s="25">
        <f>VLOOKUP(C12,RA!B16:I45,8,0)</f>
        <v>-374684.68839999998</v>
      </c>
      <c r="G12" s="16">
        <f t="shared" si="0"/>
        <v>2026982.7393999998</v>
      </c>
      <c r="H12" s="27">
        <f>RA!J16</f>
        <v>-22.6765799410847</v>
      </c>
      <c r="I12" s="20">
        <f>VLOOKUP(B12,RMS!B:D,3,FALSE)</f>
        <v>1652297.12998974</v>
      </c>
      <c r="J12" s="21">
        <f>VLOOKUP(B12,RMS!B:E,4,FALSE)</f>
        <v>2026982.7386666699</v>
      </c>
      <c r="K12" s="22">
        <f t="shared" si="1"/>
        <v>0.92101026000455022</v>
      </c>
      <c r="L12" s="22">
        <f t="shared" si="2"/>
        <v>7.3332991451025009E-4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536168.7942</v>
      </c>
      <c r="F13" s="25">
        <f>VLOOKUP(C13,RA!B17:I46,8,0)</f>
        <v>71807.724400000006</v>
      </c>
      <c r="G13" s="16">
        <f t="shared" si="0"/>
        <v>464361.0698</v>
      </c>
      <c r="H13" s="27">
        <f>RA!J17</f>
        <v>13.3927459368727</v>
      </c>
      <c r="I13" s="20">
        <f>VLOOKUP(B13,RMS!B:D,3,FALSE)</f>
        <v>536168.80435128196</v>
      </c>
      <c r="J13" s="21">
        <f>VLOOKUP(B13,RMS!B:E,4,FALSE)</f>
        <v>464361.07140000002</v>
      </c>
      <c r="K13" s="22">
        <f t="shared" si="1"/>
        <v>-1.0151281952857971E-2</v>
      </c>
      <c r="L13" s="22">
        <f t="shared" si="2"/>
        <v>-1.6000000177882612E-3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2051556.1905</v>
      </c>
      <c r="F14" s="25">
        <f>VLOOKUP(C14,RA!B18:I47,8,0)</f>
        <v>293051.9816</v>
      </c>
      <c r="G14" s="16">
        <f t="shared" si="0"/>
        <v>1758504.2089</v>
      </c>
      <c r="H14" s="27">
        <f>RA!J18</f>
        <v>14.2843750981336</v>
      </c>
      <c r="I14" s="20">
        <f>VLOOKUP(B14,RMS!B:D,3,FALSE)</f>
        <v>2051556.7513094</v>
      </c>
      <c r="J14" s="21">
        <f>VLOOKUP(B14,RMS!B:E,4,FALSE)</f>
        <v>1758504.1537589701</v>
      </c>
      <c r="K14" s="22">
        <f t="shared" si="1"/>
        <v>-0.56080939993262291</v>
      </c>
      <c r="L14" s="22">
        <f t="shared" si="2"/>
        <v>5.5141029879450798E-2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660781.8125</v>
      </c>
      <c r="F15" s="25">
        <f>VLOOKUP(C15,RA!B19:I48,8,0)</f>
        <v>58174.295599999998</v>
      </c>
      <c r="G15" s="16">
        <f t="shared" si="0"/>
        <v>602607.51690000005</v>
      </c>
      <c r="H15" s="27">
        <f>RA!J19</f>
        <v>8.8038584748426292</v>
      </c>
      <c r="I15" s="20">
        <f>VLOOKUP(B15,RMS!B:D,3,FALSE)</f>
        <v>660781.72450854699</v>
      </c>
      <c r="J15" s="21">
        <f>VLOOKUP(B15,RMS!B:E,4,FALSE)</f>
        <v>602607.51643333305</v>
      </c>
      <c r="K15" s="22">
        <f t="shared" si="1"/>
        <v>8.7991453008726239E-2</v>
      </c>
      <c r="L15" s="22">
        <f t="shared" si="2"/>
        <v>4.6666699927300215E-4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1355816.4626</v>
      </c>
      <c r="F16" s="25">
        <f>VLOOKUP(C16,RA!B20:I49,8,0)</f>
        <v>116230.2993</v>
      </c>
      <c r="G16" s="16">
        <f t="shared" si="0"/>
        <v>1239586.1632999999</v>
      </c>
      <c r="H16" s="27">
        <f>RA!J20</f>
        <v>8.5727163304323195</v>
      </c>
      <c r="I16" s="20">
        <f>VLOOKUP(B16,RMS!B:D,3,FALSE)</f>
        <v>1355816.7903807</v>
      </c>
      <c r="J16" s="21">
        <f>VLOOKUP(B16,RMS!B:E,4,FALSE)</f>
        <v>1239586.1632999999</v>
      </c>
      <c r="K16" s="22">
        <f t="shared" si="1"/>
        <v>-0.32778070005588233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406718.81709999999</v>
      </c>
      <c r="F17" s="25">
        <f>VLOOKUP(C17,RA!B21:I50,8,0)</f>
        <v>54201.270100000002</v>
      </c>
      <c r="G17" s="16">
        <f t="shared" si="0"/>
        <v>352517.54699999996</v>
      </c>
      <c r="H17" s="27">
        <f>RA!J21</f>
        <v>13.326472201721</v>
      </c>
      <c r="I17" s="20">
        <f>VLOOKUP(B17,RMS!B:D,3,FALSE)</f>
        <v>406718.29163264501</v>
      </c>
      <c r="J17" s="21">
        <f>VLOOKUP(B17,RMS!B:E,4,FALSE)</f>
        <v>352517.54688506899</v>
      </c>
      <c r="K17" s="22">
        <f t="shared" si="1"/>
        <v>0.5254673549789004</v>
      </c>
      <c r="L17" s="22">
        <f t="shared" si="2"/>
        <v>1.1493096826598048E-4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1429166.1998999999</v>
      </c>
      <c r="F18" s="25">
        <f>VLOOKUP(C18,RA!B22:I51,8,0)</f>
        <v>71289.695600000006</v>
      </c>
      <c r="G18" s="16">
        <f t="shared" si="0"/>
        <v>1357876.5042999999</v>
      </c>
      <c r="H18" s="27">
        <f>RA!J22</f>
        <v>4.9882019043683101</v>
      </c>
      <c r="I18" s="20">
        <f>VLOOKUP(B18,RMS!B:D,3,FALSE)</f>
        <v>1429168.14539819</v>
      </c>
      <c r="J18" s="21">
        <f>VLOOKUP(B18,RMS!B:E,4,FALSE)</f>
        <v>1357876.5066186499</v>
      </c>
      <c r="K18" s="22">
        <f t="shared" si="1"/>
        <v>-1.9454981901217252</v>
      </c>
      <c r="L18" s="22">
        <f t="shared" si="2"/>
        <v>-2.3186500184237957E-3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2605428.6244999999</v>
      </c>
      <c r="F19" s="25">
        <f>VLOOKUP(C19,RA!B23:I52,8,0)</f>
        <v>216027.2488</v>
      </c>
      <c r="G19" s="16">
        <f t="shared" si="0"/>
        <v>2389401.3756999997</v>
      </c>
      <c r="H19" s="27">
        <f>RA!J23</f>
        <v>8.2914283956428498</v>
      </c>
      <c r="I19" s="20">
        <f>VLOOKUP(B19,RMS!B:D,3,FALSE)</f>
        <v>2605430.77757863</v>
      </c>
      <c r="J19" s="21">
        <f>VLOOKUP(B19,RMS!B:E,4,FALSE)</f>
        <v>2389401.40013419</v>
      </c>
      <c r="K19" s="22">
        <f t="shared" si="1"/>
        <v>-2.1530786301009357</v>
      </c>
      <c r="L19" s="22">
        <f t="shared" si="2"/>
        <v>-2.443419024348259E-2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338317.55180000002</v>
      </c>
      <c r="F20" s="25">
        <f>VLOOKUP(C20,RA!B24:I53,8,0)</f>
        <v>50712.6391</v>
      </c>
      <c r="G20" s="16">
        <f t="shared" si="0"/>
        <v>287604.91269999999</v>
      </c>
      <c r="H20" s="27">
        <f>RA!J24</f>
        <v>14.9896565608808</v>
      </c>
      <c r="I20" s="20">
        <f>VLOOKUP(B20,RMS!B:D,3,FALSE)</f>
        <v>338317.66140889499</v>
      </c>
      <c r="J20" s="21">
        <f>VLOOKUP(B20,RMS!B:E,4,FALSE)</f>
        <v>287604.91602560802</v>
      </c>
      <c r="K20" s="22">
        <f t="shared" si="1"/>
        <v>-0.10960889497073367</v>
      </c>
      <c r="L20" s="22">
        <f t="shared" si="2"/>
        <v>-3.3256080350838602E-3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532292.32570000004</v>
      </c>
      <c r="F21" s="25">
        <f>VLOOKUP(C21,RA!B25:I54,8,0)</f>
        <v>29609.0573</v>
      </c>
      <c r="G21" s="16">
        <f t="shared" si="0"/>
        <v>502683.26840000006</v>
      </c>
      <c r="H21" s="27">
        <f>RA!J25</f>
        <v>5.5625557368429304</v>
      </c>
      <c r="I21" s="20">
        <f>VLOOKUP(B21,RMS!B:D,3,FALSE)</f>
        <v>532292.328889456</v>
      </c>
      <c r="J21" s="21">
        <f>VLOOKUP(B21,RMS!B:E,4,FALSE)</f>
        <v>502683.257192244</v>
      </c>
      <c r="K21" s="22">
        <f t="shared" si="1"/>
        <v>-3.1894559506326914E-3</v>
      </c>
      <c r="L21" s="22">
        <f t="shared" si="2"/>
        <v>1.1207756062503904E-2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758843.34519999998</v>
      </c>
      <c r="F22" s="25">
        <f>VLOOKUP(C22,RA!B26:I55,8,0)</f>
        <v>157150.2243</v>
      </c>
      <c r="G22" s="16">
        <f t="shared" si="0"/>
        <v>601693.12089999998</v>
      </c>
      <c r="H22" s="27">
        <f>RA!J26</f>
        <v>20.709178685434999</v>
      </c>
      <c r="I22" s="20">
        <f>VLOOKUP(B22,RMS!B:D,3,FALSE)</f>
        <v>758843.35750496201</v>
      </c>
      <c r="J22" s="21">
        <f>VLOOKUP(B22,RMS!B:E,4,FALSE)</f>
        <v>601693.13683012105</v>
      </c>
      <c r="K22" s="22">
        <f t="shared" si="1"/>
        <v>-1.2304962030611932E-2</v>
      </c>
      <c r="L22" s="22">
        <f t="shared" si="2"/>
        <v>-1.5930121066048741E-2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282812.39449999999</v>
      </c>
      <c r="F23" s="25">
        <f>VLOOKUP(C23,RA!B27:I56,8,0)</f>
        <v>69502.947899999999</v>
      </c>
      <c r="G23" s="16">
        <f t="shared" si="0"/>
        <v>213309.4466</v>
      </c>
      <c r="H23" s="27">
        <f>RA!J27</f>
        <v>24.575637154403399</v>
      </c>
      <c r="I23" s="20">
        <f>VLOOKUP(B23,RMS!B:D,3,FALSE)</f>
        <v>282812.203997073</v>
      </c>
      <c r="J23" s="21">
        <f>VLOOKUP(B23,RMS!B:E,4,FALSE)</f>
        <v>213309.473788264</v>
      </c>
      <c r="K23" s="22">
        <f t="shared" si="1"/>
        <v>0.19050292699830607</v>
      </c>
      <c r="L23" s="22">
        <f t="shared" si="2"/>
        <v>-2.7188264008145779E-2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1645552.0549999999</v>
      </c>
      <c r="F24" s="25">
        <f>VLOOKUP(C24,RA!B28:I57,8,0)</f>
        <v>28356.193599999999</v>
      </c>
      <c r="G24" s="16">
        <f t="shared" si="0"/>
        <v>1617195.8613999998</v>
      </c>
      <c r="H24" s="27">
        <f>RA!J28</f>
        <v>1.7232024665424499</v>
      </c>
      <c r="I24" s="20">
        <f>VLOOKUP(B24,RMS!B:D,3,FALSE)</f>
        <v>1645553.4027114999</v>
      </c>
      <c r="J24" s="21">
        <f>VLOOKUP(B24,RMS!B:E,4,FALSE)</f>
        <v>1617195.8599203499</v>
      </c>
      <c r="K24" s="22">
        <f t="shared" si="1"/>
        <v>-1.3477115000132471</v>
      </c>
      <c r="L24" s="22">
        <f t="shared" si="2"/>
        <v>1.4796499162912369E-3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918704.56090000004</v>
      </c>
      <c r="F25" s="25">
        <f>VLOOKUP(C25,RA!B29:I58,8,0)</f>
        <v>107726.24490000001</v>
      </c>
      <c r="G25" s="16">
        <f t="shared" si="0"/>
        <v>810978.31599999999</v>
      </c>
      <c r="H25" s="27">
        <f>RA!J29</f>
        <v>11.7258855006083</v>
      </c>
      <c r="I25" s="20">
        <f>VLOOKUP(B25,RMS!B:D,3,FALSE)</f>
        <v>918704.56243982306</v>
      </c>
      <c r="J25" s="21">
        <f>VLOOKUP(B25,RMS!B:E,4,FALSE)</f>
        <v>810978.33944668795</v>
      </c>
      <c r="K25" s="22">
        <f t="shared" si="1"/>
        <v>-1.5398230170831084E-3</v>
      </c>
      <c r="L25" s="22">
        <f t="shared" si="2"/>
        <v>-2.3446687962859869E-2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1179366.3592000001</v>
      </c>
      <c r="F26" s="25">
        <f>VLOOKUP(C26,RA!B30:I59,8,0)</f>
        <v>138141.0362</v>
      </c>
      <c r="G26" s="16">
        <f t="shared" si="0"/>
        <v>1041225.3230000001</v>
      </c>
      <c r="H26" s="27">
        <f>RA!J30</f>
        <v>11.7131572494323</v>
      </c>
      <c r="I26" s="20">
        <f>VLOOKUP(B26,RMS!B:D,3,FALSE)</f>
        <v>1179366.3656309701</v>
      </c>
      <c r="J26" s="21">
        <f>VLOOKUP(B26,RMS!B:E,4,FALSE)</f>
        <v>1041225.32776865</v>
      </c>
      <c r="K26" s="22">
        <f t="shared" si="1"/>
        <v>-6.4309700392186642E-3</v>
      </c>
      <c r="L26" s="22">
        <f t="shared" si="2"/>
        <v>-4.7686499310657382E-3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980950.93790000002</v>
      </c>
      <c r="F27" s="25">
        <f>VLOOKUP(C27,RA!B31:I60,8,0)</f>
        <v>12484.797200000001</v>
      </c>
      <c r="G27" s="16">
        <f t="shared" si="0"/>
        <v>968466.14069999999</v>
      </c>
      <c r="H27" s="27">
        <f>RA!J31</f>
        <v>1.27272391692975</v>
      </c>
      <c r="I27" s="20">
        <f>VLOOKUP(B27,RMS!B:D,3,FALSE)</f>
        <v>980950.81664247799</v>
      </c>
      <c r="J27" s="21">
        <f>VLOOKUP(B27,RMS!B:E,4,FALSE)</f>
        <v>968466.07668230101</v>
      </c>
      <c r="K27" s="22">
        <f t="shared" si="1"/>
        <v>0.12125752202700824</v>
      </c>
      <c r="L27" s="22">
        <f t="shared" si="2"/>
        <v>6.401769898366183E-2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158056.25570000001</v>
      </c>
      <c r="F28" s="25">
        <f>VLOOKUP(C28,RA!B32:I61,8,0)</f>
        <v>31996.817800000001</v>
      </c>
      <c r="G28" s="16">
        <f t="shared" si="0"/>
        <v>126059.4379</v>
      </c>
      <c r="H28" s="27">
        <f>RA!J32</f>
        <v>20.243942676164501</v>
      </c>
      <c r="I28" s="20">
        <f>VLOOKUP(B28,RMS!B:D,3,FALSE)</f>
        <v>158056.18704716701</v>
      </c>
      <c r="J28" s="21">
        <f>VLOOKUP(B28,RMS!B:E,4,FALSE)</f>
        <v>126059.48150025601</v>
      </c>
      <c r="K28" s="22">
        <f t="shared" si="1"/>
        <v>6.865283299703151E-2</v>
      </c>
      <c r="L28" s="22">
        <f t="shared" si="2"/>
        <v>-4.3600256001809612E-2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340783.60830000002</v>
      </c>
      <c r="F30" s="25">
        <f>VLOOKUP(C30,RA!B34:I64,8,0)</f>
        <v>41146.2929</v>
      </c>
      <c r="G30" s="16">
        <f t="shared" si="0"/>
        <v>299637.31540000002</v>
      </c>
      <c r="H30" s="27">
        <f>RA!J34</f>
        <v>0</v>
      </c>
      <c r="I30" s="20">
        <f>VLOOKUP(B30,RMS!B:D,3,FALSE)</f>
        <v>340783.60800000001</v>
      </c>
      <c r="J30" s="21">
        <f>VLOOKUP(B30,RMS!B:E,4,FALSE)</f>
        <v>299637.36450000003</v>
      </c>
      <c r="K30" s="22">
        <f t="shared" si="1"/>
        <v>3.0000001424923539E-4</v>
      </c>
      <c r="L30" s="22">
        <f t="shared" si="2"/>
        <v>-4.9100000003818423E-2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12.074023485242799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90794.89</v>
      </c>
      <c r="F32" s="25">
        <f>VLOOKUP(C32,RA!B34:I65,8,0)</f>
        <v>8927.2000000000007</v>
      </c>
      <c r="G32" s="16">
        <f t="shared" si="0"/>
        <v>81867.69</v>
      </c>
      <c r="H32" s="27">
        <f>RA!J34</f>
        <v>0</v>
      </c>
      <c r="I32" s="20">
        <f>VLOOKUP(B32,RMS!B:D,3,FALSE)</f>
        <v>90794.89</v>
      </c>
      <c r="J32" s="21">
        <f>VLOOKUP(B32,RMS!B:E,4,FALSE)</f>
        <v>81867.69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322103.40999999997</v>
      </c>
      <c r="F33" s="25">
        <f>VLOOKUP(C33,RA!B34:I65,8,0)</f>
        <v>-33951.94</v>
      </c>
      <c r="G33" s="16">
        <f t="shared" si="0"/>
        <v>356055.35</v>
      </c>
      <c r="H33" s="27">
        <f>RA!J34</f>
        <v>0</v>
      </c>
      <c r="I33" s="20">
        <f>VLOOKUP(B33,RMS!B:D,3,FALSE)</f>
        <v>322103.40999999997</v>
      </c>
      <c r="J33" s="21">
        <f>VLOOKUP(B33,RMS!B:E,4,FALSE)</f>
        <v>356055.35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59004.41</v>
      </c>
      <c r="F34" s="25">
        <f>VLOOKUP(C34,RA!B34:I66,8,0)</f>
        <v>1888.86</v>
      </c>
      <c r="G34" s="16">
        <f t="shared" si="0"/>
        <v>57115.55</v>
      </c>
      <c r="H34" s="27">
        <f>RA!J35</f>
        <v>12.074023485242799</v>
      </c>
      <c r="I34" s="20">
        <f>VLOOKUP(B34,RMS!B:D,3,FALSE)</f>
        <v>59004.41</v>
      </c>
      <c r="J34" s="21">
        <f>VLOOKUP(B34,RMS!B:E,4,FALSE)</f>
        <v>57115.55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143882.89000000001</v>
      </c>
      <c r="F35" s="25">
        <f>VLOOKUP(C35,RA!B34:I67,8,0)</f>
        <v>-28729.37</v>
      </c>
      <c r="G35" s="16">
        <f t="shared" si="0"/>
        <v>172612.26</v>
      </c>
      <c r="H35" s="27">
        <f>RA!J34</f>
        <v>0</v>
      </c>
      <c r="I35" s="20">
        <f>VLOOKUP(B35,RMS!B:D,3,FALSE)</f>
        <v>143882.89000000001</v>
      </c>
      <c r="J35" s="21">
        <f>VLOOKUP(B35,RMS!B:E,4,FALSE)</f>
        <v>172612.26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12.074023485242799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34858.974000000002</v>
      </c>
      <c r="F37" s="25">
        <f>VLOOKUP(C37,RA!B8:I68,8,0)</f>
        <v>2991.2945</v>
      </c>
      <c r="G37" s="16">
        <f t="shared" si="0"/>
        <v>31867.679500000002</v>
      </c>
      <c r="H37" s="27">
        <f>RA!J35</f>
        <v>12.074023485242799</v>
      </c>
      <c r="I37" s="20">
        <f>VLOOKUP(B37,RMS!B:D,3,FALSE)</f>
        <v>34858.974358974403</v>
      </c>
      <c r="J37" s="21">
        <f>VLOOKUP(B37,RMS!B:E,4,FALSE)</f>
        <v>31867.679487179499</v>
      </c>
      <c r="K37" s="22">
        <f t="shared" si="1"/>
        <v>-3.5897440102417022E-4</v>
      </c>
      <c r="L37" s="22">
        <f t="shared" si="2"/>
        <v>1.2820502888644114E-5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373094.72210000001</v>
      </c>
      <c r="F38" s="25">
        <f>VLOOKUP(C38,RA!B8:I69,8,0)</f>
        <v>24035.048699999999</v>
      </c>
      <c r="G38" s="16">
        <f t="shared" si="0"/>
        <v>349059.67340000003</v>
      </c>
      <c r="H38" s="27">
        <f>RA!J36</f>
        <v>0</v>
      </c>
      <c r="I38" s="20">
        <f>VLOOKUP(B38,RMS!B:D,3,FALSE)</f>
        <v>373094.719657265</v>
      </c>
      <c r="J38" s="21">
        <f>VLOOKUP(B38,RMS!B:E,4,FALSE)</f>
        <v>349059.67641453003</v>
      </c>
      <c r="K38" s="22">
        <f t="shared" si="1"/>
        <v>2.4427350144833326E-3</v>
      </c>
      <c r="L38" s="22">
        <f t="shared" si="2"/>
        <v>-3.0145299970172346E-3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193279.81</v>
      </c>
      <c r="F39" s="25">
        <f>VLOOKUP(C39,RA!B9:I70,8,0)</f>
        <v>-33818.46</v>
      </c>
      <c r="G39" s="16">
        <f t="shared" si="0"/>
        <v>227098.27</v>
      </c>
      <c r="H39" s="27">
        <f>RA!J37</f>
        <v>9.8322713976524501</v>
      </c>
      <c r="I39" s="20">
        <f>VLOOKUP(B39,RMS!B:D,3,FALSE)</f>
        <v>193279.81</v>
      </c>
      <c r="J39" s="21">
        <f>VLOOKUP(B39,RMS!B:E,4,FALSE)</f>
        <v>227098.27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106609.43</v>
      </c>
      <c r="F40" s="25">
        <f>VLOOKUP(C40,RA!B10:I71,8,0)</f>
        <v>14618.33</v>
      </c>
      <c r="G40" s="16">
        <f t="shared" si="0"/>
        <v>91991.099999999991</v>
      </c>
      <c r="H40" s="27">
        <f>RA!J38</f>
        <v>-10.540695610766701</v>
      </c>
      <c r="I40" s="20">
        <f>VLOOKUP(B40,RMS!B:D,3,FALSE)</f>
        <v>106609.43</v>
      </c>
      <c r="J40" s="21">
        <f>VLOOKUP(B40,RMS!B:E,4,FALSE)</f>
        <v>91991.1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3.2012183496114899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17809.764800000001</v>
      </c>
      <c r="F42" s="25">
        <f>VLOOKUP(C42,RA!B8:I72,8,0)</f>
        <v>1072.9094</v>
      </c>
      <c r="G42" s="16">
        <f t="shared" si="0"/>
        <v>16736.8554</v>
      </c>
      <c r="H42" s="27">
        <f>RA!J39</f>
        <v>3.2012183496114899</v>
      </c>
      <c r="I42" s="20">
        <f>VLOOKUP(B42,RMS!B:D,3,FALSE)</f>
        <v>17809.764768171801</v>
      </c>
      <c r="J42" s="21">
        <f>VLOOKUP(B42,RMS!B:E,4,FALSE)</f>
        <v>16736.854973148798</v>
      </c>
      <c r="K42" s="22">
        <f t="shared" si="1"/>
        <v>3.1828200008021668E-5</v>
      </c>
      <c r="L42" s="22">
        <f t="shared" si="2"/>
        <v>4.2685120206442662E-4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20828535.0548</v>
      </c>
      <c r="E7" s="65"/>
      <c r="F7" s="65"/>
      <c r="G7" s="53">
        <v>13361338.2411</v>
      </c>
      <c r="H7" s="54">
        <v>55.886593685134102</v>
      </c>
      <c r="I7" s="53">
        <v>1571138.2874</v>
      </c>
      <c r="J7" s="54">
        <v>7.5432011097579599</v>
      </c>
      <c r="K7" s="53">
        <v>1554759.1825000001</v>
      </c>
      <c r="L7" s="54">
        <v>11.6362534533966</v>
      </c>
      <c r="M7" s="54">
        <v>1.0534817921873999E-2</v>
      </c>
      <c r="N7" s="53">
        <v>520973649.6182</v>
      </c>
      <c r="O7" s="53">
        <v>7203132428.0478001</v>
      </c>
      <c r="P7" s="53">
        <v>1077794</v>
      </c>
      <c r="Q7" s="53">
        <v>883817</v>
      </c>
      <c r="R7" s="54">
        <v>21.9476430075457</v>
      </c>
      <c r="S7" s="53">
        <v>19.3251540227539</v>
      </c>
      <c r="T7" s="53">
        <v>18.5366090378438</v>
      </c>
      <c r="U7" s="55">
        <v>4.0804072453012497</v>
      </c>
    </row>
    <row r="8" spans="1:23" ht="12" thickBot="1">
      <c r="A8" s="74">
        <v>42693</v>
      </c>
      <c r="B8" s="72" t="s">
        <v>6</v>
      </c>
      <c r="C8" s="73"/>
      <c r="D8" s="56">
        <v>639372.51989999996</v>
      </c>
      <c r="E8" s="59"/>
      <c r="F8" s="59"/>
      <c r="G8" s="56">
        <v>503423.16930000001</v>
      </c>
      <c r="H8" s="57">
        <v>27.004984849830201</v>
      </c>
      <c r="I8" s="56">
        <v>182214.19409999999</v>
      </c>
      <c r="J8" s="57">
        <v>28.498909231898001</v>
      </c>
      <c r="K8" s="56">
        <v>128583.2892</v>
      </c>
      <c r="L8" s="57">
        <v>25.541790096548901</v>
      </c>
      <c r="M8" s="57">
        <v>0.41709078398657101</v>
      </c>
      <c r="N8" s="56">
        <v>23798013.305100001</v>
      </c>
      <c r="O8" s="56">
        <v>270549628.16979998</v>
      </c>
      <c r="P8" s="56">
        <v>23249</v>
      </c>
      <c r="Q8" s="56">
        <v>18594</v>
      </c>
      <c r="R8" s="57">
        <v>25.034957513176298</v>
      </c>
      <c r="S8" s="56">
        <v>27.501076171018099</v>
      </c>
      <c r="T8" s="56">
        <v>26.8963037270087</v>
      </c>
      <c r="U8" s="58">
        <v>2.19908646573889</v>
      </c>
    </row>
    <row r="9" spans="1:23" ht="12" thickBot="1">
      <c r="A9" s="75"/>
      <c r="B9" s="72" t="s">
        <v>7</v>
      </c>
      <c r="C9" s="73"/>
      <c r="D9" s="56">
        <v>132374.6985</v>
      </c>
      <c r="E9" s="59"/>
      <c r="F9" s="59"/>
      <c r="G9" s="56">
        <v>64085.714399999997</v>
      </c>
      <c r="H9" s="57">
        <v>106.558824754242</v>
      </c>
      <c r="I9" s="56">
        <v>31310.862300000001</v>
      </c>
      <c r="J9" s="57">
        <v>23.653207640733601</v>
      </c>
      <c r="K9" s="56">
        <v>15126.7829</v>
      </c>
      <c r="L9" s="57">
        <v>23.603985758173899</v>
      </c>
      <c r="M9" s="57">
        <v>1.0698956616875901</v>
      </c>
      <c r="N9" s="56">
        <v>1670653.2919999999</v>
      </c>
      <c r="O9" s="56">
        <v>36896900.397100002</v>
      </c>
      <c r="P9" s="56">
        <v>7393</v>
      </c>
      <c r="Q9" s="56">
        <v>4437</v>
      </c>
      <c r="R9" s="57">
        <v>66.621591165201707</v>
      </c>
      <c r="S9" s="56">
        <v>17.905410320573498</v>
      </c>
      <c r="T9" s="56">
        <v>17.571188640973599</v>
      </c>
      <c r="U9" s="58">
        <v>1.8665960378236099</v>
      </c>
    </row>
    <row r="10" spans="1:23" ht="12" thickBot="1">
      <c r="A10" s="75"/>
      <c r="B10" s="72" t="s">
        <v>8</v>
      </c>
      <c r="C10" s="73"/>
      <c r="D10" s="56">
        <v>167775.9179</v>
      </c>
      <c r="E10" s="59"/>
      <c r="F10" s="59"/>
      <c r="G10" s="56">
        <v>82560.8845</v>
      </c>
      <c r="H10" s="57">
        <v>103.214777695363</v>
      </c>
      <c r="I10" s="56">
        <v>48379.248</v>
      </c>
      <c r="J10" s="57">
        <v>28.835633030978599</v>
      </c>
      <c r="K10" s="56">
        <v>24816.0249</v>
      </c>
      <c r="L10" s="57">
        <v>30.057847672404701</v>
      </c>
      <c r="M10" s="57">
        <v>0.94951641912641704</v>
      </c>
      <c r="N10" s="56">
        <v>3323861.3820000002</v>
      </c>
      <c r="O10" s="56">
        <v>59444707.501599997</v>
      </c>
      <c r="P10" s="56">
        <v>112460</v>
      </c>
      <c r="Q10" s="56">
        <v>90114</v>
      </c>
      <c r="R10" s="57">
        <v>24.797478749140001</v>
      </c>
      <c r="S10" s="56">
        <v>1.4918719357993999</v>
      </c>
      <c r="T10" s="56">
        <v>1.14517520696007</v>
      </c>
      <c r="U10" s="58">
        <v>23.239040866704901</v>
      </c>
    </row>
    <row r="11" spans="1:23" ht="12" thickBot="1">
      <c r="A11" s="75"/>
      <c r="B11" s="72" t="s">
        <v>9</v>
      </c>
      <c r="C11" s="73"/>
      <c r="D11" s="56">
        <v>66318.533800000005</v>
      </c>
      <c r="E11" s="59"/>
      <c r="F11" s="59"/>
      <c r="G11" s="56">
        <v>56286.191899999998</v>
      </c>
      <c r="H11" s="57">
        <v>17.823806445857699</v>
      </c>
      <c r="I11" s="56">
        <v>14205.132299999999</v>
      </c>
      <c r="J11" s="57">
        <v>21.419551196410801</v>
      </c>
      <c r="K11" s="56">
        <v>12513.341399999999</v>
      </c>
      <c r="L11" s="57">
        <v>22.231636175052699</v>
      </c>
      <c r="M11" s="57">
        <v>0.13519897251424801</v>
      </c>
      <c r="N11" s="56">
        <v>1524431.872</v>
      </c>
      <c r="O11" s="56">
        <v>21482027.149900001</v>
      </c>
      <c r="P11" s="56">
        <v>2893</v>
      </c>
      <c r="Q11" s="56">
        <v>2149</v>
      </c>
      <c r="R11" s="57">
        <v>34.620753838994901</v>
      </c>
      <c r="S11" s="56">
        <v>22.9237932250259</v>
      </c>
      <c r="T11" s="56">
        <v>23.686213029316001</v>
      </c>
      <c r="U11" s="58">
        <v>-3.3258885072200801</v>
      </c>
    </row>
    <row r="12" spans="1:23" ht="12" thickBot="1">
      <c r="A12" s="75"/>
      <c r="B12" s="72" t="s">
        <v>10</v>
      </c>
      <c r="C12" s="73"/>
      <c r="D12" s="56">
        <v>156890.25820000001</v>
      </c>
      <c r="E12" s="59"/>
      <c r="F12" s="59"/>
      <c r="G12" s="56">
        <v>157958.63200000001</v>
      </c>
      <c r="H12" s="57">
        <v>-0.67636303662087505</v>
      </c>
      <c r="I12" s="56">
        <v>33197.769899999999</v>
      </c>
      <c r="J12" s="57">
        <v>21.1598669546966</v>
      </c>
      <c r="K12" s="56">
        <v>25293.159199999998</v>
      </c>
      <c r="L12" s="57">
        <v>16.0125210504482</v>
      </c>
      <c r="M12" s="57">
        <v>0.31251970690952702</v>
      </c>
      <c r="N12" s="56">
        <v>11413664.514599999</v>
      </c>
      <c r="O12" s="56">
        <v>83622090.184599996</v>
      </c>
      <c r="P12" s="56">
        <v>1300</v>
      </c>
      <c r="Q12" s="56">
        <v>867</v>
      </c>
      <c r="R12" s="57">
        <v>49.942329873125701</v>
      </c>
      <c r="S12" s="56">
        <v>120.684814</v>
      </c>
      <c r="T12" s="56">
        <v>123.40264901960801</v>
      </c>
      <c r="U12" s="58">
        <v>-2.2520107787611501</v>
      </c>
    </row>
    <row r="13" spans="1:23" ht="12" thickBot="1">
      <c r="A13" s="75"/>
      <c r="B13" s="72" t="s">
        <v>11</v>
      </c>
      <c r="C13" s="73"/>
      <c r="D13" s="56">
        <v>279399.56969999999</v>
      </c>
      <c r="E13" s="59"/>
      <c r="F13" s="59"/>
      <c r="G13" s="56">
        <v>291821.06910000002</v>
      </c>
      <c r="H13" s="57">
        <v>-4.2565464646911702</v>
      </c>
      <c r="I13" s="56">
        <v>91438.471300000005</v>
      </c>
      <c r="J13" s="57">
        <v>32.726775992597403</v>
      </c>
      <c r="K13" s="56">
        <v>85948.296900000001</v>
      </c>
      <c r="L13" s="57">
        <v>29.452396005905801</v>
      </c>
      <c r="M13" s="57">
        <v>6.3877640372417999E-2</v>
      </c>
      <c r="N13" s="56">
        <v>12465346.6965</v>
      </c>
      <c r="O13" s="56">
        <v>116296202.86139999</v>
      </c>
      <c r="P13" s="56">
        <v>9079</v>
      </c>
      <c r="Q13" s="56">
        <v>7585</v>
      </c>
      <c r="R13" s="57">
        <v>19.6967699406724</v>
      </c>
      <c r="S13" s="56">
        <v>30.774266956713301</v>
      </c>
      <c r="T13" s="56">
        <v>29.124256255768</v>
      </c>
      <c r="U13" s="58">
        <v>5.3616572029683702</v>
      </c>
    </row>
    <row r="14" spans="1:23" ht="12" thickBot="1">
      <c r="A14" s="75"/>
      <c r="B14" s="72" t="s">
        <v>12</v>
      </c>
      <c r="C14" s="73"/>
      <c r="D14" s="56">
        <v>109734.94319999999</v>
      </c>
      <c r="E14" s="59"/>
      <c r="F14" s="59"/>
      <c r="G14" s="56">
        <v>167959.48730000001</v>
      </c>
      <c r="H14" s="57">
        <v>-34.6658262870275</v>
      </c>
      <c r="I14" s="56">
        <v>22112.133399999999</v>
      </c>
      <c r="J14" s="57">
        <v>20.1504942319959</v>
      </c>
      <c r="K14" s="56">
        <v>31360.103299999999</v>
      </c>
      <c r="L14" s="57">
        <v>18.671230666467999</v>
      </c>
      <c r="M14" s="57">
        <v>-0.29489602797322401</v>
      </c>
      <c r="N14" s="56">
        <v>3439771.5846000002</v>
      </c>
      <c r="O14" s="56">
        <v>46697452.919299997</v>
      </c>
      <c r="P14" s="56">
        <v>1997</v>
      </c>
      <c r="Q14" s="56">
        <v>1230</v>
      </c>
      <c r="R14" s="57">
        <v>62.357723577235802</v>
      </c>
      <c r="S14" s="56">
        <v>54.949896444666997</v>
      </c>
      <c r="T14" s="56">
        <v>67.7399683739837</v>
      </c>
      <c r="U14" s="58">
        <v>-23.275879950376201</v>
      </c>
    </row>
    <row r="15" spans="1:23" ht="12" thickBot="1">
      <c r="A15" s="75"/>
      <c r="B15" s="72" t="s">
        <v>13</v>
      </c>
      <c r="C15" s="73"/>
      <c r="D15" s="56">
        <v>101615.9662</v>
      </c>
      <c r="E15" s="59"/>
      <c r="F15" s="59"/>
      <c r="G15" s="56">
        <v>100109.6994</v>
      </c>
      <c r="H15" s="57">
        <v>1.50461624500691</v>
      </c>
      <c r="I15" s="56">
        <v>18322.525300000001</v>
      </c>
      <c r="J15" s="57">
        <v>18.031148042166599</v>
      </c>
      <c r="K15" s="56">
        <v>19336.333999999999</v>
      </c>
      <c r="L15" s="57">
        <v>19.3151454013856</v>
      </c>
      <c r="M15" s="57">
        <v>-5.2430243499104003E-2</v>
      </c>
      <c r="N15" s="56">
        <v>4220704.5669</v>
      </c>
      <c r="O15" s="56">
        <v>42755415.602700002</v>
      </c>
      <c r="P15" s="56">
        <v>3464</v>
      </c>
      <c r="Q15" s="56">
        <v>2592</v>
      </c>
      <c r="R15" s="57">
        <v>33.641975308642003</v>
      </c>
      <c r="S15" s="56">
        <v>29.334863221709</v>
      </c>
      <c r="T15" s="56">
        <v>28.7446084490741</v>
      </c>
      <c r="U15" s="58">
        <v>2.01212723636672</v>
      </c>
    </row>
    <row r="16" spans="1:23" ht="12" thickBot="1">
      <c r="A16" s="75"/>
      <c r="B16" s="72" t="s">
        <v>14</v>
      </c>
      <c r="C16" s="73"/>
      <c r="D16" s="56">
        <v>1652298.051</v>
      </c>
      <c r="E16" s="59"/>
      <c r="F16" s="59"/>
      <c r="G16" s="56">
        <v>481064.01010000001</v>
      </c>
      <c r="H16" s="57">
        <v>243.46740065974399</v>
      </c>
      <c r="I16" s="56">
        <v>-374684.68839999998</v>
      </c>
      <c r="J16" s="57">
        <v>-22.6765799410847</v>
      </c>
      <c r="K16" s="56">
        <v>29150.383300000001</v>
      </c>
      <c r="L16" s="57">
        <v>6.0595643590008796</v>
      </c>
      <c r="M16" s="57">
        <v>-13.8535081183649</v>
      </c>
      <c r="N16" s="56">
        <v>19121263.280099999</v>
      </c>
      <c r="O16" s="56">
        <v>368323619.17299998</v>
      </c>
      <c r="P16" s="56">
        <v>52421</v>
      </c>
      <c r="Q16" s="56">
        <v>38537</v>
      </c>
      <c r="R16" s="57">
        <v>36.027713625866099</v>
      </c>
      <c r="S16" s="56">
        <v>31.519773583106002</v>
      </c>
      <c r="T16" s="56">
        <v>29.614055481744799</v>
      </c>
      <c r="U16" s="58">
        <v>6.0461033970834599</v>
      </c>
    </row>
    <row r="17" spans="1:21" ht="12" thickBot="1">
      <c r="A17" s="75"/>
      <c r="B17" s="72" t="s">
        <v>15</v>
      </c>
      <c r="C17" s="73"/>
      <c r="D17" s="56">
        <v>536168.7942</v>
      </c>
      <c r="E17" s="59"/>
      <c r="F17" s="59"/>
      <c r="G17" s="56">
        <v>385032.17349999998</v>
      </c>
      <c r="H17" s="57">
        <v>39.252984841797897</v>
      </c>
      <c r="I17" s="56">
        <v>71807.724400000006</v>
      </c>
      <c r="J17" s="57">
        <v>13.3927459368727</v>
      </c>
      <c r="K17" s="56">
        <v>41862.372600000002</v>
      </c>
      <c r="L17" s="57">
        <v>10.8724349499069</v>
      </c>
      <c r="M17" s="57">
        <v>0.71532858603432403</v>
      </c>
      <c r="N17" s="56">
        <v>17464801.772500001</v>
      </c>
      <c r="O17" s="56">
        <v>369162822.97939998</v>
      </c>
      <c r="P17" s="56">
        <v>10246</v>
      </c>
      <c r="Q17" s="56">
        <v>9027</v>
      </c>
      <c r="R17" s="57">
        <v>13.5039326465049</v>
      </c>
      <c r="S17" s="56">
        <v>52.329571950029298</v>
      </c>
      <c r="T17" s="56">
        <v>54.316461648388199</v>
      </c>
      <c r="U17" s="58">
        <v>-3.7968774142777399</v>
      </c>
    </row>
    <row r="18" spans="1:21" ht="12" thickBot="1">
      <c r="A18" s="75"/>
      <c r="B18" s="72" t="s">
        <v>16</v>
      </c>
      <c r="C18" s="73"/>
      <c r="D18" s="56">
        <v>2051556.1905</v>
      </c>
      <c r="E18" s="59"/>
      <c r="F18" s="59"/>
      <c r="G18" s="56">
        <v>1138846.3955000001</v>
      </c>
      <c r="H18" s="57">
        <v>80.143362494402297</v>
      </c>
      <c r="I18" s="56">
        <v>293051.9816</v>
      </c>
      <c r="J18" s="57">
        <v>14.2843750981336</v>
      </c>
      <c r="K18" s="56">
        <v>165740.7996</v>
      </c>
      <c r="L18" s="57">
        <v>14.553393702162399</v>
      </c>
      <c r="M18" s="57">
        <v>0.76813423313543605</v>
      </c>
      <c r="N18" s="56">
        <v>36449988.818899997</v>
      </c>
      <c r="O18" s="56">
        <v>695015137.35430002</v>
      </c>
      <c r="P18" s="56">
        <v>92803</v>
      </c>
      <c r="Q18" s="56">
        <v>66849</v>
      </c>
      <c r="R18" s="57">
        <v>38.824814133345299</v>
      </c>
      <c r="S18" s="56">
        <v>22.106571883451998</v>
      </c>
      <c r="T18" s="56">
        <v>22.247999234094799</v>
      </c>
      <c r="U18" s="58">
        <v>-0.63975251969563596</v>
      </c>
    </row>
    <row r="19" spans="1:21" ht="12" thickBot="1">
      <c r="A19" s="75"/>
      <c r="B19" s="72" t="s">
        <v>17</v>
      </c>
      <c r="C19" s="73"/>
      <c r="D19" s="56">
        <v>660781.8125</v>
      </c>
      <c r="E19" s="59"/>
      <c r="F19" s="59"/>
      <c r="G19" s="56">
        <v>464204.38270000002</v>
      </c>
      <c r="H19" s="57">
        <v>42.347172307298401</v>
      </c>
      <c r="I19" s="56">
        <v>58174.295599999998</v>
      </c>
      <c r="J19" s="57">
        <v>8.8038584748426292</v>
      </c>
      <c r="K19" s="56">
        <v>42853.980300000003</v>
      </c>
      <c r="L19" s="57">
        <v>9.2317052352552</v>
      </c>
      <c r="M19" s="57">
        <v>0.35750040469402999</v>
      </c>
      <c r="N19" s="56">
        <v>16025725.8542</v>
      </c>
      <c r="O19" s="56">
        <v>214496496.88049999</v>
      </c>
      <c r="P19" s="56">
        <v>16891</v>
      </c>
      <c r="Q19" s="56">
        <v>12778</v>
      </c>
      <c r="R19" s="57">
        <v>32.188135858506797</v>
      </c>
      <c r="S19" s="56">
        <v>39.120348854419497</v>
      </c>
      <c r="T19" s="56">
        <v>39.774581280325599</v>
      </c>
      <c r="U19" s="58">
        <v>-1.6723583635224499</v>
      </c>
    </row>
    <row r="20" spans="1:21" ht="12" thickBot="1">
      <c r="A20" s="75"/>
      <c r="B20" s="72" t="s">
        <v>18</v>
      </c>
      <c r="C20" s="73"/>
      <c r="D20" s="56">
        <v>1355816.4626</v>
      </c>
      <c r="E20" s="59"/>
      <c r="F20" s="59"/>
      <c r="G20" s="56">
        <v>804436.78960000002</v>
      </c>
      <c r="H20" s="57">
        <v>68.542324285562501</v>
      </c>
      <c r="I20" s="56">
        <v>116230.2993</v>
      </c>
      <c r="J20" s="57">
        <v>8.5727163304323195</v>
      </c>
      <c r="K20" s="56">
        <v>66850.973599999998</v>
      </c>
      <c r="L20" s="57">
        <v>8.3102829786341701</v>
      </c>
      <c r="M20" s="57">
        <v>0.73864781679110803</v>
      </c>
      <c r="N20" s="56">
        <v>41631953.403499998</v>
      </c>
      <c r="O20" s="56">
        <v>432420285.51410002</v>
      </c>
      <c r="P20" s="56">
        <v>49890</v>
      </c>
      <c r="Q20" s="56">
        <v>41299</v>
      </c>
      <c r="R20" s="57">
        <v>20.801956463836898</v>
      </c>
      <c r="S20" s="56">
        <v>27.176116708759299</v>
      </c>
      <c r="T20" s="56">
        <v>26.190313317513699</v>
      </c>
      <c r="U20" s="58">
        <v>3.6274623111542299</v>
      </c>
    </row>
    <row r="21" spans="1:21" ht="12" thickBot="1">
      <c r="A21" s="75"/>
      <c r="B21" s="72" t="s">
        <v>19</v>
      </c>
      <c r="C21" s="73"/>
      <c r="D21" s="56">
        <v>406718.81709999999</v>
      </c>
      <c r="E21" s="59"/>
      <c r="F21" s="59"/>
      <c r="G21" s="56">
        <v>281873.66590000002</v>
      </c>
      <c r="H21" s="57">
        <v>44.291172359567298</v>
      </c>
      <c r="I21" s="56">
        <v>54201.270100000002</v>
      </c>
      <c r="J21" s="57">
        <v>13.326472201721</v>
      </c>
      <c r="K21" s="56">
        <v>40047.034</v>
      </c>
      <c r="L21" s="57">
        <v>14.2074407242454</v>
      </c>
      <c r="M21" s="57">
        <v>0.353440309711826</v>
      </c>
      <c r="N21" s="56">
        <v>10019753.887</v>
      </c>
      <c r="O21" s="56">
        <v>134851633.33849999</v>
      </c>
      <c r="P21" s="56">
        <v>32910</v>
      </c>
      <c r="Q21" s="56">
        <v>26737</v>
      </c>
      <c r="R21" s="57">
        <v>23.087855780379201</v>
      </c>
      <c r="S21" s="56">
        <v>12.358517687632901</v>
      </c>
      <c r="T21" s="56">
        <v>11.7978440999364</v>
      </c>
      <c r="U21" s="58">
        <v>4.5367381579878296</v>
      </c>
    </row>
    <row r="22" spans="1:21" ht="12" thickBot="1">
      <c r="A22" s="75"/>
      <c r="B22" s="72" t="s">
        <v>20</v>
      </c>
      <c r="C22" s="73"/>
      <c r="D22" s="56">
        <v>1429166.1998999999</v>
      </c>
      <c r="E22" s="59"/>
      <c r="F22" s="59"/>
      <c r="G22" s="56">
        <v>869280.11080000002</v>
      </c>
      <c r="H22" s="57">
        <v>64.408017869491502</v>
      </c>
      <c r="I22" s="56">
        <v>71289.695600000006</v>
      </c>
      <c r="J22" s="57">
        <v>4.9882019043683101</v>
      </c>
      <c r="K22" s="56">
        <v>91117.399000000005</v>
      </c>
      <c r="L22" s="57">
        <v>10.481937624932501</v>
      </c>
      <c r="M22" s="57">
        <v>-0.21760611713686001</v>
      </c>
      <c r="N22" s="56">
        <v>25744321.835999999</v>
      </c>
      <c r="O22" s="56">
        <v>469804035.76020002</v>
      </c>
      <c r="P22" s="56">
        <v>83795</v>
      </c>
      <c r="Q22" s="56">
        <v>64860</v>
      </c>
      <c r="R22" s="57">
        <v>29.193647856922599</v>
      </c>
      <c r="S22" s="56">
        <v>17.0555068906259</v>
      </c>
      <c r="T22" s="56">
        <v>16.833977856922601</v>
      </c>
      <c r="U22" s="58">
        <v>1.2988710046787499</v>
      </c>
    </row>
    <row r="23" spans="1:21" ht="12" thickBot="1">
      <c r="A23" s="75"/>
      <c r="B23" s="72" t="s">
        <v>21</v>
      </c>
      <c r="C23" s="73"/>
      <c r="D23" s="56">
        <v>2605428.6244999999</v>
      </c>
      <c r="E23" s="59"/>
      <c r="F23" s="59"/>
      <c r="G23" s="56">
        <v>1925007.6098</v>
      </c>
      <c r="H23" s="57">
        <v>35.346406488787501</v>
      </c>
      <c r="I23" s="56">
        <v>216027.2488</v>
      </c>
      <c r="J23" s="57">
        <v>8.2914283956428498</v>
      </c>
      <c r="K23" s="56">
        <v>225968.2648</v>
      </c>
      <c r="L23" s="57">
        <v>11.7385647542181</v>
      </c>
      <c r="M23" s="57">
        <v>-4.3992974008092003E-2</v>
      </c>
      <c r="N23" s="56">
        <v>82182759.421800002</v>
      </c>
      <c r="O23" s="56">
        <v>1060681832.6438</v>
      </c>
      <c r="P23" s="56">
        <v>81252</v>
      </c>
      <c r="Q23" s="56">
        <v>66314</v>
      </c>
      <c r="R23" s="57">
        <v>22.526163404409299</v>
      </c>
      <c r="S23" s="56">
        <v>32.066024522473299</v>
      </c>
      <c r="T23" s="56">
        <v>31.054048279398</v>
      </c>
      <c r="U23" s="58">
        <v>3.1559142679693202</v>
      </c>
    </row>
    <row r="24" spans="1:21" ht="12" thickBot="1">
      <c r="A24" s="75"/>
      <c r="B24" s="72" t="s">
        <v>22</v>
      </c>
      <c r="C24" s="73"/>
      <c r="D24" s="56">
        <v>338317.55180000002</v>
      </c>
      <c r="E24" s="59"/>
      <c r="F24" s="59"/>
      <c r="G24" s="56">
        <v>224816.467</v>
      </c>
      <c r="H24" s="57">
        <v>50.4861082084347</v>
      </c>
      <c r="I24" s="56">
        <v>50712.6391</v>
      </c>
      <c r="J24" s="57">
        <v>14.9896565608808</v>
      </c>
      <c r="K24" s="56">
        <v>34899.242299999998</v>
      </c>
      <c r="L24" s="57">
        <v>15.5234368574967</v>
      </c>
      <c r="M24" s="57">
        <v>0.453115762917294</v>
      </c>
      <c r="N24" s="56">
        <v>6115595.8636999996</v>
      </c>
      <c r="O24" s="56">
        <v>101717393.63169999</v>
      </c>
      <c r="P24" s="56">
        <v>30433</v>
      </c>
      <c r="Q24" s="56">
        <v>24375</v>
      </c>
      <c r="R24" s="57">
        <v>24.8533333333333</v>
      </c>
      <c r="S24" s="56">
        <v>11.1167992573851</v>
      </c>
      <c r="T24" s="56">
        <v>10.5987742564103</v>
      </c>
      <c r="U24" s="58">
        <v>4.6598394824003302</v>
      </c>
    </row>
    <row r="25" spans="1:21" ht="12" thickBot="1">
      <c r="A25" s="75"/>
      <c r="B25" s="72" t="s">
        <v>23</v>
      </c>
      <c r="C25" s="73"/>
      <c r="D25" s="56">
        <v>532292.32570000004</v>
      </c>
      <c r="E25" s="59"/>
      <c r="F25" s="59"/>
      <c r="G25" s="56">
        <v>353679.34350000002</v>
      </c>
      <c r="H25" s="57">
        <v>50.501389318485899</v>
      </c>
      <c r="I25" s="56">
        <v>29609.0573</v>
      </c>
      <c r="J25" s="57">
        <v>5.5625557368429304</v>
      </c>
      <c r="K25" s="56">
        <v>18827.311900000001</v>
      </c>
      <c r="L25" s="57">
        <v>5.3232715582667298</v>
      </c>
      <c r="M25" s="57">
        <v>0.57266515035531995</v>
      </c>
      <c r="N25" s="56">
        <v>8389079.3192999996</v>
      </c>
      <c r="O25" s="56">
        <v>120231444.1701</v>
      </c>
      <c r="P25" s="56">
        <v>27594</v>
      </c>
      <c r="Q25" s="56">
        <v>21875</v>
      </c>
      <c r="R25" s="57">
        <v>26.143999999999998</v>
      </c>
      <c r="S25" s="56">
        <v>19.2901473400015</v>
      </c>
      <c r="T25" s="56">
        <v>18.286484219428601</v>
      </c>
      <c r="U25" s="58">
        <v>5.2029831752068203</v>
      </c>
    </row>
    <row r="26" spans="1:21" ht="12" thickBot="1">
      <c r="A26" s="75"/>
      <c r="B26" s="72" t="s">
        <v>24</v>
      </c>
      <c r="C26" s="73"/>
      <c r="D26" s="56">
        <v>758843.34519999998</v>
      </c>
      <c r="E26" s="59"/>
      <c r="F26" s="59"/>
      <c r="G26" s="56">
        <v>527061.26100000006</v>
      </c>
      <c r="H26" s="57">
        <v>43.976308135459803</v>
      </c>
      <c r="I26" s="56">
        <v>157150.2243</v>
      </c>
      <c r="J26" s="57">
        <v>20.709178685434999</v>
      </c>
      <c r="K26" s="56">
        <v>99329.716899999999</v>
      </c>
      <c r="L26" s="57">
        <v>18.845952880608301</v>
      </c>
      <c r="M26" s="57">
        <v>0.58210683775743299</v>
      </c>
      <c r="N26" s="56">
        <v>14190432.245100001</v>
      </c>
      <c r="O26" s="56">
        <v>226593957.2802</v>
      </c>
      <c r="P26" s="56">
        <v>51170</v>
      </c>
      <c r="Q26" s="56">
        <v>44312</v>
      </c>
      <c r="R26" s="57">
        <v>15.4766203285792</v>
      </c>
      <c r="S26" s="56">
        <v>14.8298484502638</v>
      </c>
      <c r="T26" s="56">
        <v>16.685821720978499</v>
      </c>
      <c r="U26" s="58">
        <v>-12.515119604487101</v>
      </c>
    </row>
    <row r="27" spans="1:21" ht="12" thickBot="1">
      <c r="A27" s="75"/>
      <c r="B27" s="72" t="s">
        <v>25</v>
      </c>
      <c r="C27" s="73"/>
      <c r="D27" s="56">
        <v>282812.39449999999</v>
      </c>
      <c r="E27" s="59"/>
      <c r="F27" s="59"/>
      <c r="G27" s="56">
        <v>204921.46290000001</v>
      </c>
      <c r="H27" s="57">
        <v>38.010138370918298</v>
      </c>
      <c r="I27" s="56">
        <v>69502.947899999999</v>
      </c>
      <c r="J27" s="57">
        <v>24.575637154403399</v>
      </c>
      <c r="K27" s="56">
        <v>54369.952599999997</v>
      </c>
      <c r="L27" s="57">
        <v>26.532092749373</v>
      </c>
      <c r="M27" s="57">
        <v>0.27833379608280201</v>
      </c>
      <c r="N27" s="56">
        <v>4761419.5043000001</v>
      </c>
      <c r="O27" s="56">
        <v>82549080.2377</v>
      </c>
      <c r="P27" s="56">
        <v>34906</v>
      </c>
      <c r="Q27" s="56">
        <v>28331</v>
      </c>
      <c r="R27" s="57">
        <v>23.207793583000999</v>
      </c>
      <c r="S27" s="56">
        <v>8.10211409213316</v>
      </c>
      <c r="T27" s="56">
        <v>7.9045495040768099</v>
      </c>
      <c r="U27" s="58">
        <v>2.4384325598201899</v>
      </c>
    </row>
    <row r="28" spans="1:21" ht="12" thickBot="1">
      <c r="A28" s="75"/>
      <c r="B28" s="72" t="s">
        <v>26</v>
      </c>
      <c r="C28" s="73"/>
      <c r="D28" s="56">
        <v>1645552.0549999999</v>
      </c>
      <c r="E28" s="59"/>
      <c r="F28" s="59"/>
      <c r="G28" s="56">
        <v>1044920.4267</v>
      </c>
      <c r="H28" s="57">
        <v>57.481087837174002</v>
      </c>
      <c r="I28" s="56">
        <v>28356.193599999999</v>
      </c>
      <c r="J28" s="57">
        <v>1.7232024665424499</v>
      </c>
      <c r="K28" s="56">
        <v>57059.486400000002</v>
      </c>
      <c r="L28" s="57">
        <v>5.4606537437689502</v>
      </c>
      <c r="M28" s="57">
        <v>-0.50304155559311203</v>
      </c>
      <c r="N28" s="56">
        <v>29559788.011999998</v>
      </c>
      <c r="O28" s="56">
        <v>356551162.616</v>
      </c>
      <c r="P28" s="56">
        <v>56510</v>
      </c>
      <c r="Q28" s="56">
        <v>48210</v>
      </c>
      <c r="R28" s="57">
        <v>17.216345156606501</v>
      </c>
      <c r="S28" s="56">
        <v>29.119661210405202</v>
      </c>
      <c r="T28" s="56">
        <v>27.036813285625399</v>
      </c>
      <c r="U28" s="58">
        <v>7.1527203209204702</v>
      </c>
    </row>
    <row r="29" spans="1:21" ht="12" thickBot="1">
      <c r="A29" s="75"/>
      <c r="B29" s="72" t="s">
        <v>27</v>
      </c>
      <c r="C29" s="73"/>
      <c r="D29" s="56">
        <v>918704.56090000004</v>
      </c>
      <c r="E29" s="59"/>
      <c r="F29" s="59"/>
      <c r="G29" s="56">
        <v>683377.48080000002</v>
      </c>
      <c r="H29" s="57">
        <v>34.435884516492003</v>
      </c>
      <c r="I29" s="56">
        <v>107726.24490000001</v>
      </c>
      <c r="J29" s="57">
        <v>11.7258855006083</v>
      </c>
      <c r="K29" s="56">
        <v>83511.771099999998</v>
      </c>
      <c r="L29" s="57">
        <v>12.220445280438</v>
      </c>
      <c r="M29" s="57">
        <v>0.289952823189497</v>
      </c>
      <c r="N29" s="56">
        <v>16732109.784</v>
      </c>
      <c r="O29" s="56">
        <v>249250722.46149999</v>
      </c>
      <c r="P29" s="56">
        <v>122358</v>
      </c>
      <c r="Q29" s="56">
        <v>113905</v>
      </c>
      <c r="R29" s="57">
        <v>7.4210965278082703</v>
      </c>
      <c r="S29" s="56">
        <v>7.5083326051422903</v>
      </c>
      <c r="T29" s="56">
        <v>7.3080400561871697</v>
      </c>
      <c r="U29" s="58">
        <v>2.66760357443325</v>
      </c>
    </row>
    <row r="30" spans="1:21" ht="12" thickBot="1">
      <c r="A30" s="75"/>
      <c r="B30" s="72" t="s">
        <v>28</v>
      </c>
      <c r="C30" s="73"/>
      <c r="D30" s="56">
        <v>1179366.3592000001</v>
      </c>
      <c r="E30" s="59"/>
      <c r="F30" s="59"/>
      <c r="G30" s="56">
        <v>783026.46250000002</v>
      </c>
      <c r="H30" s="57">
        <v>50.616411536666298</v>
      </c>
      <c r="I30" s="56">
        <v>138141.0362</v>
      </c>
      <c r="J30" s="57">
        <v>11.7131572494323</v>
      </c>
      <c r="K30" s="56">
        <v>99661.488899999997</v>
      </c>
      <c r="L30" s="57">
        <v>12.727729351803401</v>
      </c>
      <c r="M30" s="57">
        <v>0.38610247272755699</v>
      </c>
      <c r="N30" s="56">
        <v>19160037.266399998</v>
      </c>
      <c r="O30" s="56">
        <v>395102889.55040002</v>
      </c>
      <c r="P30" s="56">
        <v>90230</v>
      </c>
      <c r="Q30" s="56">
        <v>79613</v>
      </c>
      <c r="R30" s="57">
        <v>13.335761747453301</v>
      </c>
      <c r="S30" s="56">
        <v>13.0706678399645</v>
      </c>
      <c r="T30" s="56">
        <v>12.375770290028001</v>
      </c>
      <c r="U30" s="58">
        <v>5.3164655275824702</v>
      </c>
    </row>
    <row r="31" spans="1:21" ht="12" thickBot="1">
      <c r="A31" s="75"/>
      <c r="B31" s="72" t="s">
        <v>29</v>
      </c>
      <c r="C31" s="73"/>
      <c r="D31" s="56">
        <v>980950.93790000002</v>
      </c>
      <c r="E31" s="59"/>
      <c r="F31" s="59"/>
      <c r="G31" s="56">
        <v>547078.46459999995</v>
      </c>
      <c r="H31" s="57">
        <v>79.307174633026094</v>
      </c>
      <c r="I31" s="56">
        <v>12484.797200000001</v>
      </c>
      <c r="J31" s="57">
        <v>1.27272391692975</v>
      </c>
      <c r="K31" s="56">
        <v>29506.036700000001</v>
      </c>
      <c r="L31" s="57">
        <v>5.3933829622727902</v>
      </c>
      <c r="M31" s="57">
        <v>-0.57687312169580496</v>
      </c>
      <c r="N31" s="56">
        <v>36797458.800300002</v>
      </c>
      <c r="O31" s="56">
        <v>425165774.37370002</v>
      </c>
      <c r="P31" s="56">
        <v>34736</v>
      </c>
      <c r="Q31" s="56">
        <v>29252</v>
      </c>
      <c r="R31" s="57">
        <v>18.747436072747199</v>
      </c>
      <c r="S31" s="56">
        <v>28.240181307577199</v>
      </c>
      <c r="T31" s="56">
        <v>30.159335327499001</v>
      </c>
      <c r="U31" s="58">
        <v>-6.7958275445168201</v>
      </c>
    </row>
    <row r="32" spans="1:21" ht="12" thickBot="1">
      <c r="A32" s="75"/>
      <c r="B32" s="72" t="s">
        <v>30</v>
      </c>
      <c r="C32" s="73"/>
      <c r="D32" s="56">
        <v>158056.25570000001</v>
      </c>
      <c r="E32" s="59"/>
      <c r="F32" s="59"/>
      <c r="G32" s="56">
        <v>95227.624400000001</v>
      </c>
      <c r="H32" s="57">
        <v>65.977316661907594</v>
      </c>
      <c r="I32" s="56">
        <v>31996.817800000001</v>
      </c>
      <c r="J32" s="57">
        <v>20.243942676164501</v>
      </c>
      <c r="K32" s="56">
        <v>25193.1859</v>
      </c>
      <c r="L32" s="57">
        <v>26.4557538411092</v>
      </c>
      <c r="M32" s="57">
        <v>0.27005841686739601</v>
      </c>
      <c r="N32" s="56">
        <v>2563601.4939000001</v>
      </c>
      <c r="O32" s="56">
        <v>40944495.167099997</v>
      </c>
      <c r="P32" s="56">
        <v>29012</v>
      </c>
      <c r="Q32" s="56">
        <v>24659</v>
      </c>
      <c r="R32" s="57">
        <v>17.652783973397099</v>
      </c>
      <c r="S32" s="56">
        <v>5.4479613849441604</v>
      </c>
      <c r="T32" s="56">
        <v>5.1948473255200902</v>
      </c>
      <c r="U32" s="58">
        <v>4.6460325530861102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340783.60830000002</v>
      </c>
      <c r="E35" s="59"/>
      <c r="F35" s="59"/>
      <c r="G35" s="56">
        <v>207464.0564</v>
      </c>
      <c r="H35" s="57">
        <v>64.261517977337704</v>
      </c>
      <c r="I35" s="56">
        <v>41146.2929</v>
      </c>
      <c r="J35" s="57">
        <v>12.074023485242799</v>
      </c>
      <c r="K35" s="56">
        <v>24013.768599999999</v>
      </c>
      <c r="L35" s="57">
        <v>11.5749055603639</v>
      </c>
      <c r="M35" s="57">
        <v>0.71344588120999897</v>
      </c>
      <c r="N35" s="56">
        <v>5559443.7905999999</v>
      </c>
      <c r="O35" s="56">
        <v>69628810.570500001</v>
      </c>
      <c r="P35" s="56">
        <v>16446</v>
      </c>
      <c r="Q35" s="56">
        <v>13421</v>
      </c>
      <c r="R35" s="57">
        <v>22.539304075702301</v>
      </c>
      <c r="S35" s="56">
        <v>20.7213674024079</v>
      </c>
      <c r="T35" s="56">
        <v>20.719840928395801</v>
      </c>
      <c r="U35" s="58">
        <v>7.3666664098019996E-3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90794.89</v>
      </c>
      <c r="E37" s="59"/>
      <c r="F37" s="59"/>
      <c r="G37" s="56">
        <v>41343.620000000003</v>
      </c>
      <c r="H37" s="57">
        <v>119.610401798391</v>
      </c>
      <c r="I37" s="56">
        <v>8927.2000000000007</v>
      </c>
      <c r="J37" s="57">
        <v>9.8322713976524501</v>
      </c>
      <c r="K37" s="56">
        <v>779.46</v>
      </c>
      <c r="L37" s="57">
        <v>1.8853211208887899</v>
      </c>
      <c r="M37" s="57">
        <v>10.453057244759201</v>
      </c>
      <c r="N37" s="56">
        <v>20265365.93</v>
      </c>
      <c r="O37" s="56">
        <v>84880480.549999997</v>
      </c>
      <c r="P37" s="56">
        <v>64</v>
      </c>
      <c r="Q37" s="56">
        <v>67</v>
      </c>
      <c r="R37" s="57">
        <v>-4.4776119402985097</v>
      </c>
      <c r="S37" s="56">
        <v>1418.67015625</v>
      </c>
      <c r="T37" s="56">
        <v>1437.29507462687</v>
      </c>
      <c r="U37" s="58">
        <v>-1.3128434608152599</v>
      </c>
    </row>
    <row r="38" spans="1:21" ht="12" thickBot="1">
      <c r="A38" s="75"/>
      <c r="B38" s="72" t="s">
        <v>35</v>
      </c>
      <c r="C38" s="73"/>
      <c r="D38" s="56">
        <v>322103.40999999997</v>
      </c>
      <c r="E38" s="59"/>
      <c r="F38" s="59"/>
      <c r="G38" s="56">
        <v>190568.42</v>
      </c>
      <c r="H38" s="57">
        <v>69.022448735210205</v>
      </c>
      <c r="I38" s="56">
        <v>-33951.94</v>
      </c>
      <c r="J38" s="57">
        <v>-10.540695610766701</v>
      </c>
      <c r="K38" s="56">
        <v>-25458.13</v>
      </c>
      <c r="L38" s="57">
        <v>-13.3590497313248</v>
      </c>
      <c r="M38" s="57">
        <v>0.33363840941970202</v>
      </c>
      <c r="N38" s="56">
        <v>10388156.359999999</v>
      </c>
      <c r="O38" s="56">
        <v>134072028.34</v>
      </c>
      <c r="P38" s="56">
        <v>129</v>
      </c>
      <c r="Q38" s="56">
        <v>90</v>
      </c>
      <c r="R38" s="57">
        <v>43.3333333333333</v>
      </c>
      <c r="S38" s="56">
        <v>2496.9256589147299</v>
      </c>
      <c r="T38" s="56">
        <v>2405.5104444444401</v>
      </c>
      <c r="U38" s="58">
        <v>3.66111078012699</v>
      </c>
    </row>
    <row r="39" spans="1:21" ht="12" thickBot="1">
      <c r="A39" s="75"/>
      <c r="B39" s="72" t="s">
        <v>36</v>
      </c>
      <c r="C39" s="73"/>
      <c r="D39" s="56">
        <v>59004.41</v>
      </c>
      <c r="E39" s="59"/>
      <c r="F39" s="59"/>
      <c r="G39" s="56">
        <v>13185.46</v>
      </c>
      <c r="H39" s="57">
        <v>347.49602971758299</v>
      </c>
      <c r="I39" s="56">
        <v>1888.86</v>
      </c>
      <c r="J39" s="57">
        <v>3.2012183496114899</v>
      </c>
      <c r="K39" s="56">
        <v>86.32</v>
      </c>
      <c r="L39" s="57">
        <v>0.65466051241291601</v>
      </c>
      <c r="M39" s="57">
        <v>20.882066728452301</v>
      </c>
      <c r="N39" s="56">
        <v>10309749.35</v>
      </c>
      <c r="O39" s="56">
        <v>118471508.20999999</v>
      </c>
      <c r="P39" s="56">
        <v>21</v>
      </c>
      <c r="Q39" s="56">
        <v>22</v>
      </c>
      <c r="R39" s="57">
        <v>-4.5454545454545396</v>
      </c>
      <c r="S39" s="56">
        <v>2809.7338095238101</v>
      </c>
      <c r="T39" s="56">
        <v>2046.8195454545501</v>
      </c>
      <c r="U39" s="58">
        <v>27.152545963012798</v>
      </c>
    </row>
    <row r="40" spans="1:21" ht="12" thickBot="1">
      <c r="A40" s="75"/>
      <c r="B40" s="72" t="s">
        <v>37</v>
      </c>
      <c r="C40" s="73"/>
      <c r="D40" s="56">
        <v>143882.89000000001</v>
      </c>
      <c r="E40" s="59"/>
      <c r="F40" s="59"/>
      <c r="G40" s="56">
        <v>63512.86</v>
      </c>
      <c r="H40" s="57">
        <v>126.541349263755</v>
      </c>
      <c r="I40" s="56">
        <v>-28729.37</v>
      </c>
      <c r="J40" s="57">
        <v>-19.967189983465001</v>
      </c>
      <c r="K40" s="56">
        <v>-15644.89</v>
      </c>
      <c r="L40" s="57">
        <v>-24.6326334540753</v>
      </c>
      <c r="M40" s="57">
        <v>0.83634208997314796</v>
      </c>
      <c r="N40" s="56">
        <v>6500617.1100000003</v>
      </c>
      <c r="O40" s="56">
        <v>96575516.439999998</v>
      </c>
      <c r="P40" s="56">
        <v>85</v>
      </c>
      <c r="Q40" s="56">
        <v>73</v>
      </c>
      <c r="R40" s="57">
        <v>16.438356164383599</v>
      </c>
      <c r="S40" s="56">
        <v>1692.73988235294</v>
      </c>
      <c r="T40" s="56">
        <v>1574.0265753424701</v>
      </c>
      <c r="U40" s="58">
        <v>7.0130861952317103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12.64</v>
      </c>
      <c r="O41" s="56">
        <v>1385.54</v>
      </c>
      <c r="P41" s="59"/>
      <c r="Q41" s="56">
        <v>1</v>
      </c>
      <c r="R41" s="59"/>
      <c r="S41" s="59"/>
      <c r="T41" s="56">
        <v>0.01</v>
      </c>
      <c r="U41" s="60"/>
    </row>
    <row r="42" spans="1:21" ht="12" thickBot="1">
      <c r="A42" s="75"/>
      <c r="B42" s="72" t="s">
        <v>32</v>
      </c>
      <c r="C42" s="73"/>
      <c r="D42" s="56">
        <v>34858.974000000002</v>
      </c>
      <c r="E42" s="59"/>
      <c r="F42" s="59"/>
      <c r="G42" s="56">
        <v>79558.118700000006</v>
      </c>
      <c r="H42" s="57">
        <v>-56.184265578919501</v>
      </c>
      <c r="I42" s="56">
        <v>2991.2945</v>
      </c>
      <c r="J42" s="57">
        <v>8.5811317911995904</v>
      </c>
      <c r="K42" s="56">
        <v>3276.6783</v>
      </c>
      <c r="L42" s="57">
        <v>4.1185970125258899</v>
      </c>
      <c r="M42" s="57">
        <v>-8.7095458837079004E-2</v>
      </c>
      <c r="N42" s="56">
        <v>495127.34720000002</v>
      </c>
      <c r="O42" s="56">
        <v>20999087.412900001</v>
      </c>
      <c r="P42" s="56">
        <v>85</v>
      </c>
      <c r="Q42" s="56">
        <v>50</v>
      </c>
      <c r="R42" s="57">
        <v>70</v>
      </c>
      <c r="S42" s="56">
        <v>410.10557647058801</v>
      </c>
      <c r="T42" s="56">
        <v>411.77777200000003</v>
      </c>
      <c r="U42" s="58">
        <v>-0.407747571686986</v>
      </c>
    </row>
    <row r="43" spans="1:21" ht="12" thickBot="1">
      <c r="A43" s="75"/>
      <c r="B43" s="72" t="s">
        <v>33</v>
      </c>
      <c r="C43" s="73"/>
      <c r="D43" s="56">
        <v>373094.72210000001</v>
      </c>
      <c r="E43" s="59"/>
      <c r="F43" s="59"/>
      <c r="G43" s="56">
        <v>328929.07250000001</v>
      </c>
      <c r="H43" s="57">
        <v>13.4271042885697</v>
      </c>
      <c r="I43" s="56">
        <v>24035.048699999999</v>
      </c>
      <c r="J43" s="57">
        <v>6.4420768443778504</v>
      </c>
      <c r="K43" s="56">
        <v>20416.174800000001</v>
      </c>
      <c r="L43" s="57">
        <v>6.20686236240185</v>
      </c>
      <c r="M43" s="57">
        <v>0.17725523686249001</v>
      </c>
      <c r="N43" s="56">
        <v>8837348.1798999999</v>
      </c>
      <c r="O43" s="56">
        <v>150021906.5336</v>
      </c>
      <c r="P43" s="56">
        <v>1756</v>
      </c>
      <c r="Q43" s="56">
        <v>1461</v>
      </c>
      <c r="R43" s="57">
        <v>20.1916495550992</v>
      </c>
      <c r="S43" s="56">
        <v>212.46852055808699</v>
      </c>
      <c r="T43" s="56">
        <v>206.84228261464801</v>
      </c>
      <c r="U43" s="58">
        <v>2.64803366101517</v>
      </c>
    </row>
    <row r="44" spans="1:21" ht="12" thickBot="1">
      <c r="A44" s="75"/>
      <c r="B44" s="72" t="s">
        <v>38</v>
      </c>
      <c r="C44" s="73"/>
      <c r="D44" s="56">
        <v>193279.81</v>
      </c>
      <c r="E44" s="59"/>
      <c r="F44" s="59"/>
      <c r="G44" s="56">
        <v>124672.72</v>
      </c>
      <c r="H44" s="57">
        <v>55.029753100758498</v>
      </c>
      <c r="I44" s="56">
        <v>-33818.46</v>
      </c>
      <c r="J44" s="57">
        <v>-17.497150892273702</v>
      </c>
      <c r="K44" s="56">
        <v>-6633.34</v>
      </c>
      <c r="L44" s="57">
        <v>-5.3206026145896201</v>
      </c>
      <c r="M44" s="57">
        <v>4.0982551776329901</v>
      </c>
      <c r="N44" s="56">
        <v>6943850.9100000001</v>
      </c>
      <c r="O44" s="56">
        <v>69495284.480000004</v>
      </c>
      <c r="P44" s="56">
        <v>142</v>
      </c>
      <c r="Q44" s="56">
        <v>81</v>
      </c>
      <c r="R44" s="57">
        <v>75.308641975308703</v>
      </c>
      <c r="S44" s="56">
        <v>1361.12542253521</v>
      </c>
      <c r="T44" s="56">
        <v>1223.9239506172801</v>
      </c>
      <c r="U44" s="58">
        <v>10.080002154568399</v>
      </c>
    </row>
    <row r="45" spans="1:21" ht="12" thickBot="1">
      <c r="A45" s="75"/>
      <c r="B45" s="72" t="s">
        <v>39</v>
      </c>
      <c r="C45" s="73"/>
      <c r="D45" s="56">
        <v>106609.43</v>
      </c>
      <c r="E45" s="59"/>
      <c r="F45" s="59"/>
      <c r="G45" s="56">
        <v>67845.320000000007</v>
      </c>
      <c r="H45" s="57">
        <v>57.136011739645397</v>
      </c>
      <c r="I45" s="56">
        <v>14618.33</v>
      </c>
      <c r="J45" s="57">
        <v>13.7120421711288</v>
      </c>
      <c r="K45" s="56">
        <v>4424.8100000000004</v>
      </c>
      <c r="L45" s="57">
        <v>6.52190895407377</v>
      </c>
      <c r="M45" s="57">
        <v>2.3037192557420498</v>
      </c>
      <c r="N45" s="56">
        <v>2591075.1800000002</v>
      </c>
      <c r="O45" s="56">
        <v>30170346.469999999</v>
      </c>
      <c r="P45" s="56">
        <v>58</v>
      </c>
      <c r="Q45" s="56">
        <v>35</v>
      </c>
      <c r="R45" s="57">
        <v>65.714285714285694</v>
      </c>
      <c r="S45" s="56">
        <v>1838.0936206896599</v>
      </c>
      <c r="T45" s="56">
        <v>1039.6834285714301</v>
      </c>
      <c r="U45" s="58">
        <v>43.436862145175297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17809.764800000001</v>
      </c>
      <c r="E47" s="62"/>
      <c r="F47" s="62"/>
      <c r="G47" s="61">
        <v>6199.6143000000002</v>
      </c>
      <c r="H47" s="63">
        <v>187.27214207503201</v>
      </c>
      <c r="I47" s="61">
        <v>1072.9094</v>
      </c>
      <c r="J47" s="63">
        <v>6.0242760757851199</v>
      </c>
      <c r="K47" s="61">
        <v>571.59910000000002</v>
      </c>
      <c r="L47" s="63">
        <v>9.2199138904496003</v>
      </c>
      <c r="M47" s="63">
        <v>0.87703129693521198</v>
      </c>
      <c r="N47" s="61">
        <v>316354.86680000002</v>
      </c>
      <c r="O47" s="61">
        <v>7779524.3535000002</v>
      </c>
      <c r="P47" s="61">
        <v>16</v>
      </c>
      <c r="Q47" s="61">
        <v>15</v>
      </c>
      <c r="R47" s="63">
        <v>6.6666666666666696</v>
      </c>
      <c r="S47" s="61">
        <v>1113.1103000000001</v>
      </c>
      <c r="T47" s="61">
        <v>1834.34646666667</v>
      </c>
      <c r="U47" s="64">
        <v>-64.794671890707207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47072</v>
      </c>
      <c r="D2" s="37">
        <v>639373.25595213706</v>
      </c>
      <c r="E2" s="37">
        <v>457158.343435043</v>
      </c>
      <c r="F2" s="37">
        <v>181182.04926923101</v>
      </c>
      <c r="G2" s="37">
        <v>457158.343435043</v>
      </c>
      <c r="H2" s="37">
        <v>0.28383296958801102</v>
      </c>
    </row>
    <row r="3" spans="1:8">
      <c r="A3" s="37">
        <v>2</v>
      </c>
      <c r="B3" s="37">
        <v>13</v>
      </c>
      <c r="C3" s="37">
        <v>13139</v>
      </c>
      <c r="D3" s="37">
        <v>132374.752735043</v>
      </c>
      <c r="E3" s="37">
        <v>101063.835247863</v>
      </c>
      <c r="F3" s="37">
        <v>31310.9174871795</v>
      </c>
      <c r="G3" s="37">
        <v>101063.835247863</v>
      </c>
      <c r="H3" s="37">
        <v>0.23653239639926299</v>
      </c>
    </row>
    <row r="4" spans="1:8">
      <c r="A4" s="37">
        <v>3</v>
      </c>
      <c r="B4" s="37">
        <v>14</v>
      </c>
      <c r="C4" s="37">
        <v>126592</v>
      </c>
      <c r="D4" s="37">
        <v>167778.41022185099</v>
      </c>
      <c r="E4" s="37">
        <v>119396.67031272499</v>
      </c>
      <c r="F4" s="37">
        <v>48381.739909126904</v>
      </c>
      <c r="G4" s="37">
        <v>119396.67031272499</v>
      </c>
      <c r="H4" s="37">
        <v>0.28836689920444603</v>
      </c>
    </row>
    <row r="5" spans="1:8">
      <c r="A5" s="37">
        <v>4</v>
      </c>
      <c r="B5" s="37">
        <v>15</v>
      </c>
      <c r="C5" s="37">
        <v>3724</v>
      </c>
      <c r="D5" s="37">
        <v>66318.575085636505</v>
      </c>
      <c r="E5" s="37">
        <v>52113.402160645899</v>
      </c>
      <c r="F5" s="37">
        <v>14009.873779691399</v>
      </c>
      <c r="G5" s="37">
        <v>52113.402160645899</v>
      </c>
      <c r="H5" s="37">
        <v>0.21187507092559099</v>
      </c>
    </row>
    <row r="6" spans="1:8">
      <c r="A6" s="37">
        <v>5</v>
      </c>
      <c r="B6" s="37">
        <v>16</v>
      </c>
      <c r="C6" s="37">
        <v>2432</v>
      </c>
      <c r="D6" s="37">
        <v>156890.26122136801</v>
      </c>
      <c r="E6" s="37">
        <v>123692.481687179</v>
      </c>
      <c r="F6" s="37">
        <v>32235.770987179501</v>
      </c>
      <c r="G6" s="37">
        <v>123692.481687179</v>
      </c>
      <c r="H6" s="37">
        <v>0.206734638747609</v>
      </c>
    </row>
    <row r="7" spans="1:8">
      <c r="A7" s="37">
        <v>6</v>
      </c>
      <c r="B7" s="37">
        <v>17</v>
      </c>
      <c r="C7" s="37">
        <v>15085</v>
      </c>
      <c r="D7" s="37">
        <v>279399.75496410299</v>
      </c>
      <c r="E7" s="37">
        <v>187961.09623931599</v>
      </c>
      <c r="F7" s="37">
        <v>91242.633083760695</v>
      </c>
      <c r="G7" s="37">
        <v>187961.09623931599</v>
      </c>
      <c r="H7" s="37">
        <v>0.32679589669155301</v>
      </c>
    </row>
    <row r="8" spans="1:8">
      <c r="A8" s="37">
        <v>7</v>
      </c>
      <c r="B8" s="37">
        <v>18</v>
      </c>
      <c r="C8" s="37">
        <v>58887</v>
      </c>
      <c r="D8" s="37">
        <v>109734.947304274</v>
      </c>
      <c r="E8" s="37">
        <v>87622.810892307694</v>
      </c>
      <c r="F8" s="37">
        <v>22112.136411965799</v>
      </c>
      <c r="G8" s="37">
        <v>87622.810892307694</v>
      </c>
      <c r="H8" s="37">
        <v>0.201504962230976</v>
      </c>
    </row>
    <row r="9" spans="1:8">
      <c r="A9" s="37">
        <v>8</v>
      </c>
      <c r="B9" s="37">
        <v>19</v>
      </c>
      <c r="C9" s="37">
        <v>16537</v>
      </c>
      <c r="D9" s="37">
        <v>101616.065906838</v>
      </c>
      <c r="E9" s="37">
        <v>83293.442395726495</v>
      </c>
      <c r="F9" s="37">
        <v>18169.161972649599</v>
      </c>
      <c r="G9" s="37">
        <v>83293.442395726495</v>
      </c>
      <c r="H9" s="37">
        <v>0.179072497554701</v>
      </c>
    </row>
    <row r="10" spans="1:8">
      <c r="A10" s="37">
        <v>9</v>
      </c>
      <c r="B10" s="37">
        <v>21</v>
      </c>
      <c r="C10" s="37">
        <v>363133</v>
      </c>
      <c r="D10" s="37">
        <v>1652297.12998974</v>
      </c>
      <c r="E10" s="37">
        <v>2026982.7386666699</v>
      </c>
      <c r="F10" s="37">
        <v>-374779.18987350399</v>
      </c>
      <c r="G10" s="37">
        <v>2026982.7386666699</v>
      </c>
      <c r="H10" s="37">
        <v>-0.226835967122367</v>
      </c>
    </row>
    <row r="11" spans="1:8">
      <c r="A11" s="37">
        <v>10</v>
      </c>
      <c r="B11" s="37">
        <v>22</v>
      </c>
      <c r="C11" s="37">
        <v>41716.800000000003</v>
      </c>
      <c r="D11" s="37">
        <v>536168.80435128196</v>
      </c>
      <c r="E11" s="37">
        <v>464361.07140000002</v>
      </c>
      <c r="F11" s="37">
        <v>71569.784233333296</v>
      </c>
      <c r="G11" s="37">
        <v>464361.07140000002</v>
      </c>
      <c r="H11" s="37">
        <v>0.13354294398436201</v>
      </c>
    </row>
    <row r="12" spans="1:8">
      <c r="A12" s="37">
        <v>11</v>
      </c>
      <c r="B12" s="37">
        <v>23</v>
      </c>
      <c r="C12" s="37">
        <v>208030.427</v>
      </c>
      <c r="D12" s="37">
        <v>2051556.7513094</v>
      </c>
      <c r="E12" s="37">
        <v>1758504.1537589701</v>
      </c>
      <c r="F12" s="37">
        <v>291217.90549914498</v>
      </c>
      <c r="G12" s="37">
        <v>1758504.1537589701</v>
      </c>
      <c r="H12" s="37">
        <v>0.14207677776788399</v>
      </c>
    </row>
    <row r="13" spans="1:8">
      <c r="A13" s="37">
        <v>12</v>
      </c>
      <c r="B13" s="37">
        <v>24</v>
      </c>
      <c r="C13" s="37">
        <v>29283</v>
      </c>
      <c r="D13" s="37">
        <v>660781.72450854699</v>
      </c>
      <c r="E13" s="37">
        <v>602607.51643333305</v>
      </c>
      <c r="F13" s="37">
        <v>57894.549955555602</v>
      </c>
      <c r="G13" s="37">
        <v>602607.51643333305</v>
      </c>
      <c r="H13" s="37">
        <v>8.7652337368265804E-2</v>
      </c>
    </row>
    <row r="14" spans="1:8">
      <c r="A14" s="37">
        <v>13</v>
      </c>
      <c r="B14" s="37">
        <v>25</v>
      </c>
      <c r="C14" s="37">
        <v>108834</v>
      </c>
      <c r="D14" s="37">
        <v>1355816.7903807</v>
      </c>
      <c r="E14" s="37">
        <v>1239586.1632999999</v>
      </c>
      <c r="F14" s="37">
        <v>114362.754</v>
      </c>
      <c r="G14" s="37">
        <v>1239586.1632999999</v>
      </c>
      <c r="H14" s="37">
        <v>8.4466077367275003E-2</v>
      </c>
    </row>
    <row r="15" spans="1:8">
      <c r="A15" s="37">
        <v>14</v>
      </c>
      <c r="B15" s="37">
        <v>26</v>
      </c>
      <c r="C15" s="37">
        <v>73438</v>
      </c>
      <c r="D15" s="37">
        <v>406718.29163264501</v>
      </c>
      <c r="E15" s="37">
        <v>352517.54688506899</v>
      </c>
      <c r="F15" s="37">
        <v>53626.436828356404</v>
      </c>
      <c r="G15" s="37">
        <v>352517.54688506899</v>
      </c>
      <c r="H15" s="37">
        <v>0.132037993861298</v>
      </c>
    </row>
    <row r="16" spans="1:8">
      <c r="A16" s="37">
        <v>15</v>
      </c>
      <c r="B16" s="37">
        <v>27</v>
      </c>
      <c r="C16" s="37">
        <v>170849.38399999999</v>
      </c>
      <c r="D16" s="37">
        <v>1429168.14539819</v>
      </c>
      <c r="E16" s="37">
        <v>1357876.5066186499</v>
      </c>
      <c r="F16" s="37">
        <v>71166.083223984606</v>
      </c>
      <c r="G16" s="37">
        <v>1357876.5066186499</v>
      </c>
      <c r="H16" s="37">
        <v>4.9799833629745903E-2</v>
      </c>
    </row>
    <row r="17" spans="1:9">
      <c r="A17" s="37">
        <v>16</v>
      </c>
      <c r="B17" s="37">
        <v>29</v>
      </c>
      <c r="C17" s="37">
        <v>198761</v>
      </c>
      <c r="D17" s="37">
        <v>2605430.77757863</v>
      </c>
      <c r="E17" s="37">
        <v>2389401.40013419</v>
      </c>
      <c r="F17" s="37">
        <v>214040.40308547</v>
      </c>
      <c r="G17" s="37">
        <v>2389401.40013419</v>
      </c>
      <c r="H17" s="37">
        <v>8.2214398962468793E-2</v>
      </c>
    </row>
    <row r="18" spans="1:9">
      <c r="A18" s="37">
        <v>17</v>
      </c>
      <c r="B18" s="37">
        <v>31</v>
      </c>
      <c r="C18" s="37">
        <v>31575.040000000001</v>
      </c>
      <c r="D18" s="37">
        <v>338317.66140889499</v>
      </c>
      <c r="E18" s="37">
        <v>287604.91602560802</v>
      </c>
      <c r="F18" s="37">
        <v>50712.745383287001</v>
      </c>
      <c r="G18" s="37">
        <v>287604.91602560802</v>
      </c>
      <c r="H18" s="37">
        <v>0.14989683119733699</v>
      </c>
    </row>
    <row r="19" spans="1:9">
      <c r="A19" s="37">
        <v>18</v>
      </c>
      <c r="B19" s="37">
        <v>32</v>
      </c>
      <c r="C19" s="37">
        <v>38270.237000000001</v>
      </c>
      <c r="D19" s="37">
        <v>532292.328889456</v>
      </c>
      <c r="E19" s="37">
        <v>502683.257192244</v>
      </c>
      <c r="F19" s="37">
        <v>29609.071697212599</v>
      </c>
      <c r="G19" s="37">
        <v>502683.257192244</v>
      </c>
      <c r="H19" s="37">
        <v>5.56255840826924E-2</v>
      </c>
    </row>
    <row r="20" spans="1:9">
      <c r="A20" s="37">
        <v>19</v>
      </c>
      <c r="B20" s="37">
        <v>33</v>
      </c>
      <c r="C20" s="37">
        <v>52874.008000000002</v>
      </c>
      <c r="D20" s="37">
        <v>758843.35750496201</v>
      </c>
      <c r="E20" s="37">
        <v>601693.13683012105</v>
      </c>
      <c r="F20" s="37">
        <v>157150.220674841</v>
      </c>
      <c r="G20" s="37">
        <v>601693.13683012105</v>
      </c>
      <c r="H20" s="37">
        <v>0.20709177871905299</v>
      </c>
    </row>
    <row r="21" spans="1:9">
      <c r="A21" s="37">
        <v>20</v>
      </c>
      <c r="B21" s="37">
        <v>34</v>
      </c>
      <c r="C21" s="37">
        <v>47053.048999999999</v>
      </c>
      <c r="D21" s="37">
        <v>282812.203997073</v>
      </c>
      <c r="E21" s="37">
        <v>213309.473788264</v>
      </c>
      <c r="F21" s="37">
        <v>69502.730208808396</v>
      </c>
      <c r="G21" s="37">
        <v>213309.473788264</v>
      </c>
      <c r="H21" s="37">
        <v>0.245755767348455</v>
      </c>
    </row>
    <row r="22" spans="1:9">
      <c r="A22" s="37">
        <v>21</v>
      </c>
      <c r="B22" s="37">
        <v>35</v>
      </c>
      <c r="C22" s="37">
        <v>58485.584999999999</v>
      </c>
      <c r="D22" s="37">
        <v>1645553.4027114999</v>
      </c>
      <c r="E22" s="37">
        <v>1617195.8599203499</v>
      </c>
      <c r="F22" s="37">
        <v>28357.542791150401</v>
      </c>
      <c r="G22" s="37">
        <v>1617195.8599203499</v>
      </c>
      <c r="H22" s="37">
        <v>1.72328304535262E-2</v>
      </c>
    </row>
    <row r="23" spans="1:9">
      <c r="A23" s="37">
        <v>22</v>
      </c>
      <c r="B23" s="37">
        <v>36</v>
      </c>
      <c r="C23" s="37">
        <v>189991.799</v>
      </c>
      <c r="D23" s="37">
        <v>918704.56243982306</v>
      </c>
      <c r="E23" s="37">
        <v>810978.33944668795</v>
      </c>
      <c r="F23" s="37">
        <v>107726.222993135</v>
      </c>
      <c r="G23" s="37">
        <v>810978.33944668795</v>
      </c>
      <c r="H23" s="37">
        <v>0.11725883096416199</v>
      </c>
    </row>
    <row r="24" spans="1:9">
      <c r="A24" s="37">
        <v>23</v>
      </c>
      <c r="B24" s="37">
        <v>37</v>
      </c>
      <c r="C24" s="37">
        <v>164413.69500000001</v>
      </c>
      <c r="D24" s="37">
        <v>1179366.3656309701</v>
      </c>
      <c r="E24" s="37">
        <v>1041225.32776865</v>
      </c>
      <c r="F24" s="37">
        <v>138141.03786232701</v>
      </c>
      <c r="G24" s="37">
        <v>1041225.32776865</v>
      </c>
      <c r="H24" s="37">
        <v>0.11713157326512399</v>
      </c>
    </row>
    <row r="25" spans="1:9">
      <c r="A25" s="37">
        <v>24</v>
      </c>
      <c r="B25" s="37">
        <v>38</v>
      </c>
      <c r="C25" s="37">
        <v>200048.90299999999</v>
      </c>
      <c r="D25" s="37">
        <v>980950.81664247799</v>
      </c>
      <c r="E25" s="37">
        <v>968466.07668230101</v>
      </c>
      <c r="F25" s="37">
        <v>12484.739960176999</v>
      </c>
      <c r="G25" s="37">
        <v>968466.07668230101</v>
      </c>
      <c r="H25" s="37">
        <v>1.2727182391171E-2</v>
      </c>
    </row>
    <row r="26" spans="1:9">
      <c r="A26" s="37">
        <v>25</v>
      </c>
      <c r="B26" s="37">
        <v>39</v>
      </c>
      <c r="C26" s="37">
        <v>100733.391</v>
      </c>
      <c r="D26" s="37">
        <v>158056.18704716701</v>
      </c>
      <c r="E26" s="37">
        <v>126059.48150025601</v>
      </c>
      <c r="F26" s="37">
        <v>31996.705546911398</v>
      </c>
      <c r="G26" s="37">
        <v>126059.48150025601</v>
      </c>
      <c r="H26" s="37">
        <v>0.20243880448262899</v>
      </c>
    </row>
    <row r="27" spans="1:9">
      <c r="A27" s="37">
        <v>26</v>
      </c>
      <c r="B27" s="37">
        <v>42</v>
      </c>
      <c r="C27" s="37">
        <v>39376.288</v>
      </c>
      <c r="D27" s="37">
        <v>340783.60800000001</v>
      </c>
      <c r="E27" s="37">
        <v>299637.36450000003</v>
      </c>
      <c r="F27" s="37">
        <v>41146.243499999997</v>
      </c>
      <c r="G27" s="37">
        <v>299637.36450000003</v>
      </c>
      <c r="H27" s="37">
        <v>0.120740089998695</v>
      </c>
    </row>
    <row r="28" spans="1:9">
      <c r="A28" s="37">
        <v>27</v>
      </c>
      <c r="B28" s="37">
        <v>75</v>
      </c>
      <c r="C28" s="37">
        <v>85</v>
      </c>
      <c r="D28" s="37">
        <v>34858.974358974403</v>
      </c>
      <c r="E28" s="37">
        <v>31867.679487179499</v>
      </c>
      <c r="F28" s="37">
        <v>2991.2948717948698</v>
      </c>
      <c r="G28" s="37">
        <v>31867.679487179499</v>
      </c>
      <c r="H28" s="37">
        <v>8.5811327694005096E-2</v>
      </c>
    </row>
    <row r="29" spans="1:9">
      <c r="A29" s="37">
        <v>28</v>
      </c>
      <c r="B29" s="37">
        <v>76</v>
      </c>
      <c r="C29" s="37">
        <v>1972</v>
      </c>
      <c r="D29" s="37">
        <v>373094.719657265</v>
      </c>
      <c r="E29" s="37">
        <v>349059.67641453003</v>
      </c>
      <c r="F29" s="37">
        <v>24035.043242734999</v>
      </c>
      <c r="G29" s="37">
        <v>349059.67641453003</v>
      </c>
      <c r="H29" s="37">
        <v>6.4420754238532996E-2</v>
      </c>
    </row>
    <row r="30" spans="1:9">
      <c r="A30" s="37">
        <v>29</v>
      </c>
      <c r="B30" s="37">
        <v>99</v>
      </c>
      <c r="C30" s="37">
        <v>17</v>
      </c>
      <c r="D30" s="37">
        <v>17809.764768171801</v>
      </c>
      <c r="E30" s="37">
        <v>16736.854973148798</v>
      </c>
      <c r="F30" s="37">
        <v>1072.90979502307</v>
      </c>
      <c r="G30" s="37">
        <v>16736.854973148798</v>
      </c>
      <c r="H30" s="37">
        <v>6.0242783045651803E-2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64</v>
      </c>
      <c r="D34" s="34">
        <v>90794.89</v>
      </c>
      <c r="E34" s="34">
        <v>81867.69</v>
      </c>
      <c r="F34" s="30"/>
      <c r="G34" s="30"/>
      <c r="H34" s="30"/>
    </row>
    <row r="35" spans="1:8">
      <c r="A35" s="30"/>
      <c r="B35" s="33">
        <v>71</v>
      </c>
      <c r="C35" s="34">
        <v>156</v>
      </c>
      <c r="D35" s="34">
        <v>322103.40999999997</v>
      </c>
      <c r="E35" s="34">
        <v>356055.35</v>
      </c>
      <c r="F35" s="30"/>
      <c r="G35" s="30"/>
      <c r="H35" s="30"/>
    </row>
    <row r="36" spans="1:8">
      <c r="A36" s="30"/>
      <c r="B36" s="33">
        <v>72</v>
      </c>
      <c r="C36" s="34">
        <v>19</v>
      </c>
      <c r="D36" s="34">
        <v>59004.41</v>
      </c>
      <c r="E36" s="34">
        <v>57115.55</v>
      </c>
      <c r="F36" s="30"/>
      <c r="G36" s="30"/>
      <c r="H36" s="30"/>
    </row>
    <row r="37" spans="1:8">
      <c r="A37" s="30"/>
      <c r="B37" s="33">
        <v>73</v>
      </c>
      <c r="C37" s="34">
        <v>71</v>
      </c>
      <c r="D37" s="34">
        <v>143882.89000000001</v>
      </c>
      <c r="E37" s="34">
        <v>172612.26</v>
      </c>
      <c r="F37" s="30"/>
      <c r="G37" s="30"/>
      <c r="H37" s="30"/>
    </row>
    <row r="38" spans="1:8">
      <c r="A38" s="30"/>
      <c r="B38" s="33">
        <v>77</v>
      </c>
      <c r="C38" s="34">
        <v>122</v>
      </c>
      <c r="D38" s="34">
        <v>193279.81</v>
      </c>
      <c r="E38" s="34">
        <v>227098.27</v>
      </c>
      <c r="F38" s="30"/>
      <c r="G38" s="30"/>
      <c r="H38" s="30"/>
    </row>
    <row r="39" spans="1:8">
      <c r="A39" s="30"/>
      <c r="B39" s="33">
        <v>78</v>
      </c>
      <c r="C39" s="34">
        <v>58</v>
      </c>
      <c r="D39" s="34">
        <v>106609.43</v>
      </c>
      <c r="E39" s="34">
        <v>91991.1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2016-11-21T01:06:20Z</dcterms:modified>
</cp:coreProperties>
</file>