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<sst xmlns="http://schemas.openxmlformats.org/spreadsheetml/2006/main" count="121" uniqueCount="80">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</sst>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13469213.524300002</v>
      </c>
      <c r="F3" s="25">
        <f>RA!I7</f>
        <v>1306340.4916999999</v>
      </c>
      <c r="G3" s="16">
        <f>SUM(G4:G42)</f>
        <v>12162873.032600001</v>
      </c>
      <c r="H3" s="27">
        <f>RA!J7</f>
        <v>9.6987139549255197</v>
      </c>
      <c r="I3" s="20">
        <f>SUM(I4:I42)</f>
        <v>13469219.298087636</v>
      </c>
      <c r="J3" s="21">
        <f>SUM(J4:J42)</f>
        <v>12162873.000205128</v>
      </c>
      <c r="K3" s="22">
        <f>E3-I3</f>
        <v>-5.773787634447217</v>
      </c>
      <c r="L3" s="22">
        <f>G3-J3</f>
        <v>3.2394872978329659E-2</v>
      </c>
    </row>
    <row r="4" spans="1:13">
      <c r="A4" s="71">
        <f>RA!A8</f>
        <v>42696</v>
      </c>
      <c r="B4" s="12">
        <v>12</v>
      </c>
      <c r="C4" s="66" t="s">
        <v>6</v>
      </c>
      <c r="D4" s="66"/>
      <c r="E4" s="15">
        <f>VLOOKUP(C4,RA!B8:D35,3,0)</f>
        <v>447025.07010000001</v>
      </c>
      <c r="F4" s="25">
        <f>VLOOKUP(C4,RA!B8:I38,8,0)</f>
        <v>125135.38800000001</v>
      </c>
      <c r="G4" s="16">
        <f t="shared" ref="G4:G42" si="0">E4-F4</f>
        <v>321889.68209999998</v>
      </c>
      <c r="H4" s="27">
        <f>RA!J8</f>
        <v>27.992923970015202</v>
      </c>
      <c r="I4" s="20">
        <f>VLOOKUP(B4,RMS!B:D,3,FALSE)</f>
        <v>447025.49857948697</v>
      </c>
      <c r="J4" s="21">
        <f>VLOOKUP(B4,RMS!B:E,4,FALSE)</f>
        <v>321889.69239487202</v>
      </c>
      <c r="K4" s="22">
        <f t="shared" ref="K4:K42" si="1">E4-I4</f>
        <v>-0.42847948695998639</v>
      </c>
      <c r="L4" s="22">
        <f t="shared" ref="L4:L42" si="2">G4-J4</f>
        <v>-1.0294872045051306E-2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45946.806799999998</v>
      </c>
      <c r="F5" s="25">
        <f>VLOOKUP(C5,RA!B9:I39,8,0)</f>
        <v>11198.1029</v>
      </c>
      <c r="G5" s="16">
        <f t="shared" si="0"/>
        <v>34748.7039</v>
      </c>
      <c r="H5" s="27">
        <f>RA!J9</f>
        <v>24.371884968511001</v>
      </c>
      <c r="I5" s="20">
        <f>VLOOKUP(B5,RMS!B:D,3,FALSE)</f>
        <v>45946.829473504302</v>
      </c>
      <c r="J5" s="21">
        <f>VLOOKUP(B5,RMS!B:E,4,FALSE)</f>
        <v>34748.706616239302</v>
      </c>
      <c r="K5" s="22">
        <f t="shared" si="1"/>
        <v>-2.2673504303384107E-2</v>
      </c>
      <c r="L5" s="22">
        <f t="shared" si="2"/>
        <v>-2.7162393016624264E-3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83269.098199999993</v>
      </c>
      <c r="F6" s="25">
        <f>VLOOKUP(C6,RA!B10:I40,8,0)</f>
        <v>22139.256799999999</v>
      </c>
      <c r="G6" s="16">
        <f t="shared" si="0"/>
        <v>61129.84139999999</v>
      </c>
      <c r="H6" s="27">
        <f>RA!J10</f>
        <v>26.587602458267</v>
      </c>
      <c r="I6" s="20">
        <f>VLOOKUP(B6,RMS!B:D,3,FALSE)</f>
        <v>83270.771026306596</v>
      </c>
      <c r="J6" s="21">
        <f>VLOOKUP(B6,RMS!B:E,4,FALSE)</f>
        <v>61129.842392205101</v>
      </c>
      <c r="K6" s="22">
        <f>E6-I6</f>
        <v>-1.6728263066033833</v>
      </c>
      <c r="L6" s="22">
        <f t="shared" si="2"/>
        <v>-9.922051103785634E-4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58148.006099999999</v>
      </c>
      <c r="F7" s="25">
        <f>VLOOKUP(C7,RA!B11:I41,8,0)</f>
        <v>11802.217500000001</v>
      </c>
      <c r="G7" s="16">
        <f t="shared" si="0"/>
        <v>46345.7886</v>
      </c>
      <c r="H7" s="27">
        <f>RA!J11</f>
        <v>20.296856748111299</v>
      </c>
      <c r="I7" s="20">
        <f>VLOOKUP(B7,RMS!B:D,3,FALSE)</f>
        <v>58148.024951993</v>
      </c>
      <c r="J7" s="21">
        <f>VLOOKUP(B7,RMS!B:E,4,FALSE)</f>
        <v>46345.788691679903</v>
      </c>
      <c r="K7" s="22">
        <f t="shared" si="1"/>
        <v>-1.8851993001590017E-2</v>
      </c>
      <c r="L7" s="22">
        <f t="shared" si="2"/>
        <v>-9.1679903562180698E-5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173969.23439999999</v>
      </c>
      <c r="F8" s="25">
        <f>VLOOKUP(C8,RA!B12:I42,8,0)</f>
        <v>36754.243499999997</v>
      </c>
      <c r="G8" s="16">
        <f t="shared" si="0"/>
        <v>137214.99089999998</v>
      </c>
      <c r="H8" s="27">
        <f>RA!J12</f>
        <v>21.126863969230602</v>
      </c>
      <c r="I8" s="20">
        <f>VLOOKUP(B8,RMS!B:D,3,FALSE)</f>
        <v>173969.23706837601</v>
      </c>
      <c r="J8" s="21">
        <f>VLOOKUP(B8,RMS!B:E,4,FALSE)</f>
        <v>137214.98171794901</v>
      </c>
      <c r="K8" s="22">
        <f t="shared" si="1"/>
        <v>-2.6683760224841535E-3</v>
      </c>
      <c r="L8" s="22">
        <f t="shared" si="2"/>
        <v>9.1820509696844965E-3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259906.36259999999</v>
      </c>
      <c r="F9" s="25">
        <f>VLOOKUP(C9,RA!B13:I43,8,0)</f>
        <v>82289.589300000007</v>
      </c>
      <c r="G9" s="16">
        <f t="shared" si="0"/>
        <v>177616.7733</v>
      </c>
      <c r="H9" s="27">
        <f>RA!J13</f>
        <v>31.661244640880501</v>
      </c>
      <c r="I9" s="20">
        <f>VLOOKUP(B9,RMS!B:D,3,FALSE)</f>
        <v>259906.473831624</v>
      </c>
      <c r="J9" s="21">
        <f>VLOOKUP(B9,RMS!B:E,4,FALSE)</f>
        <v>177616.772689743</v>
      </c>
      <c r="K9" s="22">
        <f t="shared" si="1"/>
        <v>-0.11123162400326692</v>
      </c>
      <c r="L9" s="22">
        <f t="shared" si="2"/>
        <v>6.1025700415484607E-4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141554.86050000001</v>
      </c>
      <c r="F10" s="25">
        <f>VLOOKUP(C10,RA!B14:I43,8,0)</f>
        <v>28527.3344</v>
      </c>
      <c r="G10" s="16">
        <f t="shared" si="0"/>
        <v>113027.52610000002</v>
      </c>
      <c r="H10" s="27">
        <f>RA!J14</f>
        <v>20.152846959289</v>
      </c>
      <c r="I10" s="20">
        <f>VLOOKUP(B10,RMS!B:D,3,FALSE)</f>
        <v>141554.86134358999</v>
      </c>
      <c r="J10" s="21">
        <f>VLOOKUP(B10,RMS!B:E,4,FALSE)</f>
        <v>113027.523877778</v>
      </c>
      <c r="K10" s="22">
        <f t="shared" si="1"/>
        <v>-8.4358997992239892E-4</v>
      </c>
      <c r="L10" s="22">
        <f t="shared" si="2"/>
        <v>2.2222220140974969E-3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96295.983800000002</v>
      </c>
      <c r="F11" s="25">
        <f>VLOOKUP(C11,RA!B15:I44,8,0)</f>
        <v>16515.018100000001</v>
      </c>
      <c r="G11" s="16">
        <f t="shared" si="0"/>
        <v>79780.965700000001</v>
      </c>
      <c r="H11" s="27">
        <f>RA!J15</f>
        <v>17.150266759100301</v>
      </c>
      <c r="I11" s="20">
        <f>VLOOKUP(B11,RMS!B:D,3,FALSE)</f>
        <v>96296.069514529896</v>
      </c>
      <c r="J11" s="21">
        <f>VLOOKUP(B11,RMS!B:E,4,FALSE)</f>
        <v>79780.965828205095</v>
      </c>
      <c r="K11" s="22">
        <f t="shared" si="1"/>
        <v>-8.5714529894175939E-2</v>
      </c>
      <c r="L11" s="22">
        <f t="shared" si="2"/>
        <v>-1.2820509437005967E-4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592287.74320000003</v>
      </c>
      <c r="F12" s="25">
        <f>VLOOKUP(C12,RA!B16:I45,8,0)</f>
        <v>-104886.5156</v>
      </c>
      <c r="G12" s="16">
        <f t="shared" si="0"/>
        <v>697174.25880000007</v>
      </c>
      <c r="H12" s="27">
        <f>RA!J16</f>
        <v>-17.7087094582308</v>
      </c>
      <c r="I12" s="20">
        <f>VLOOKUP(B12,RMS!B:D,3,FALSE)</f>
        <v>592287.45617435896</v>
      </c>
      <c r="J12" s="21">
        <f>VLOOKUP(B12,RMS!B:E,4,FALSE)</f>
        <v>697174.25893333298</v>
      </c>
      <c r="K12" s="22">
        <f t="shared" si="1"/>
        <v>0.28702564106788486</v>
      </c>
      <c r="L12" s="22">
        <f t="shared" si="2"/>
        <v>-1.3333291281014681E-4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433575.77740000002</v>
      </c>
      <c r="F13" s="25">
        <f>VLOOKUP(C13,RA!B17:I46,8,0)</f>
        <v>53749.364600000001</v>
      </c>
      <c r="G13" s="16">
        <f t="shared" si="0"/>
        <v>379826.41280000005</v>
      </c>
      <c r="H13" s="27">
        <f>RA!J17</f>
        <v>12.396763703525099</v>
      </c>
      <c r="I13" s="20">
        <f>VLOOKUP(B13,RMS!B:D,3,FALSE)</f>
        <v>433575.77555470099</v>
      </c>
      <c r="J13" s="21">
        <f>VLOOKUP(B13,RMS!B:E,4,FALSE)</f>
        <v>379826.41418974398</v>
      </c>
      <c r="K13" s="22">
        <f t="shared" si="1"/>
        <v>1.8452990334481001E-3</v>
      </c>
      <c r="L13" s="22">
        <f t="shared" si="2"/>
        <v>-1.3897439348511398E-3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1051673.2531000001</v>
      </c>
      <c r="F14" s="25">
        <f>VLOOKUP(C14,RA!B18:I47,8,0)</f>
        <v>149088.7812</v>
      </c>
      <c r="G14" s="16">
        <f t="shared" si="0"/>
        <v>902584.47190000012</v>
      </c>
      <c r="H14" s="27">
        <f>RA!J18</f>
        <v>14.1763404898369</v>
      </c>
      <c r="I14" s="20">
        <f>VLOOKUP(B14,RMS!B:D,3,FALSE)</f>
        <v>1051673.46357521</v>
      </c>
      <c r="J14" s="21">
        <f>VLOOKUP(B14,RMS!B:E,4,FALSE)</f>
        <v>902584.46656410303</v>
      </c>
      <c r="K14" s="22">
        <f t="shared" si="1"/>
        <v>-0.21047520986758173</v>
      </c>
      <c r="L14" s="22">
        <f t="shared" si="2"/>
        <v>5.33589709084481E-3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424779.39439999999</v>
      </c>
      <c r="F15" s="25">
        <f>VLOOKUP(C15,RA!B19:I48,8,0)</f>
        <v>36727.055200000003</v>
      </c>
      <c r="G15" s="16">
        <f t="shared" si="0"/>
        <v>388052.33919999999</v>
      </c>
      <c r="H15" s="27">
        <f>RA!J19</f>
        <v>8.6461480204040697</v>
      </c>
      <c r="I15" s="20">
        <f>VLOOKUP(B15,RMS!B:D,3,FALSE)</f>
        <v>424779.34903760703</v>
      </c>
      <c r="J15" s="21">
        <f>VLOOKUP(B15,RMS!B:E,4,FALSE)</f>
        <v>388052.33920598298</v>
      </c>
      <c r="K15" s="22">
        <f t="shared" si="1"/>
        <v>4.5362392964307219E-2</v>
      </c>
      <c r="L15" s="22">
        <f t="shared" si="2"/>
        <v>-5.9829908423125744E-6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930640.26260000002</v>
      </c>
      <c r="F16" s="25">
        <f>VLOOKUP(C16,RA!B20:I49,8,0)</f>
        <v>84372.183799999999</v>
      </c>
      <c r="G16" s="16">
        <f t="shared" si="0"/>
        <v>846268.07880000002</v>
      </c>
      <c r="H16" s="27">
        <f>RA!J20</f>
        <v>9.0660362753146995</v>
      </c>
      <c r="I16" s="20">
        <f>VLOOKUP(B16,RMS!B:D,3,FALSE)</f>
        <v>930640.42406951799</v>
      </c>
      <c r="J16" s="21">
        <f>VLOOKUP(B16,RMS!B:E,4,FALSE)</f>
        <v>846268.07880000002</v>
      </c>
      <c r="K16" s="22">
        <f t="shared" si="1"/>
        <v>-0.16146951797418296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290236.74599999998</v>
      </c>
      <c r="F17" s="25">
        <f>VLOOKUP(C17,RA!B21:I50,8,0)</f>
        <v>37652.857100000001</v>
      </c>
      <c r="G17" s="16">
        <f t="shared" si="0"/>
        <v>252583.88889999999</v>
      </c>
      <c r="H17" s="27">
        <f>RA!J21</f>
        <v>12.973152992833</v>
      </c>
      <c r="I17" s="20">
        <f>VLOOKUP(B17,RMS!B:D,3,FALSE)</f>
        <v>290236.37822604901</v>
      </c>
      <c r="J17" s="21">
        <f>VLOOKUP(B17,RMS!B:E,4,FALSE)</f>
        <v>252583.88902123901</v>
      </c>
      <c r="K17" s="22">
        <f t="shared" si="1"/>
        <v>0.36777395097305998</v>
      </c>
      <c r="L17" s="22">
        <f t="shared" si="2"/>
        <v>-1.2123901979066432E-4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826252.7659</v>
      </c>
      <c r="F18" s="25">
        <f>VLOOKUP(C18,RA!B22:I51,8,0)</f>
        <v>44517.198600000003</v>
      </c>
      <c r="G18" s="16">
        <f t="shared" si="0"/>
        <v>781735.5673</v>
      </c>
      <c r="H18" s="27">
        <f>RA!J22</f>
        <v>5.3878426115172404</v>
      </c>
      <c r="I18" s="20">
        <f>VLOOKUP(B18,RMS!B:D,3,FALSE)</f>
        <v>826253.82988225599</v>
      </c>
      <c r="J18" s="21">
        <f>VLOOKUP(B18,RMS!B:E,4,FALSE)</f>
        <v>781735.569393805</v>
      </c>
      <c r="K18" s="22">
        <f t="shared" si="1"/>
        <v>-1.0639822559896857</v>
      </c>
      <c r="L18" s="22">
        <f t="shared" si="2"/>
        <v>-2.0938050001859665E-3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1460441.7757999999</v>
      </c>
      <c r="F19" s="25">
        <f>VLOOKUP(C19,RA!B23:I52,8,0)</f>
        <v>151692.42249999999</v>
      </c>
      <c r="G19" s="16">
        <f t="shared" si="0"/>
        <v>1308749.3533000001</v>
      </c>
      <c r="H19" s="27">
        <f>RA!J23</f>
        <v>10.386749065494699</v>
      </c>
      <c r="I19" s="20">
        <f>VLOOKUP(B19,RMS!B:D,3,FALSE)</f>
        <v>1460443.0192384601</v>
      </c>
      <c r="J19" s="21">
        <f>VLOOKUP(B19,RMS!B:E,4,FALSE)</f>
        <v>1308749.3689222201</v>
      </c>
      <c r="K19" s="22">
        <f t="shared" si="1"/>
        <v>-1.2434384601656348</v>
      </c>
      <c r="L19" s="22">
        <f t="shared" si="2"/>
        <v>-1.5622220002114773E-2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228679.6447</v>
      </c>
      <c r="F20" s="25">
        <f>VLOOKUP(C20,RA!B24:I53,8,0)</f>
        <v>35533.505299999997</v>
      </c>
      <c r="G20" s="16">
        <f t="shared" si="0"/>
        <v>193146.13940000001</v>
      </c>
      <c r="H20" s="27">
        <f>RA!J24</f>
        <v>15.5385519103004</v>
      </c>
      <c r="I20" s="20">
        <f>VLOOKUP(B20,RMS!B:D,3,FALSE)</f>
        <v>228679.707903389</v>
      </c>
      <c r="J20" s="21">
        <f>VLOOKUP(B20,RMS!B:E,4,FALSE)</f>
        <v>193146.14072950999</v>
      </c>
      <c r="K20" s="22">
        <f t="shared" si="1"/>
        <v>-6.320338899968192E-2</v>
      </c>
      <c r="L20" s="22">
        <f t="shared" si="2"/>
        <v>-1.3295099779497832E-3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324359.11359999998</v>
      </c>
      <c r="F21" s="25">
        <f>VLOOKUP(C21,RA!B25:I54,8,0)</f>
        <v>19526.553400000001</v>
      </c>
      <c r="G21" s="16">
        <f t="shared" si="0"/>
        <v>304832.56020000001</v>
      </c>
      <c r="H21" s="27">
        <f>RA!J25</f>
        <v>6.0200415469380602</v>
      </c>
      <c r="I21" s="20">
        <f>VLOOKUP(B21,RMS!B:D,3,FALSE)</f>
        <v>324359.10887104599</v>
      </c>
      <c r="J21" s="21">
        <f>VLOOKUP(B21,RMS!B:E,4,FALSE)</f>
        <v>304832.55639761197</v>
      </c>
      <c r="K21" s="22">
        <f t="shared" si="1"/>
        <v>4.7289539943449199E-3</v>
      </c>
      <c r="L21" s="22">
        <f t="shared" si="2"/>
        <v>3.8023880333639681E-3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521396.06890000001</v>
      </c>
      <c r="F22" s="25">
        <f>VLOOKUP(C22,RA!B26:I55,8,0)</f>
        <v>120136.6844</v>
      </c>
      <c r="G22" s="16">
        <f t="shared" si="0"/>
        <v>401259.38450000004</v>
      </c>
      <c r="H22" s="27">
        <f>RA!J26</f>
        <v>23.041348327281199</v>
      </c>
      <c r="I22" s="20">
        <f>VLOOKUP(B22,RMS!B:D,3,FALSE)</f>
        <v>521396.05676792201</v>
      </c>
      <c r="J22" s="21">
        <f>VLOOKUP(B22,RMS!B:E,4,FALSE)</f>
        <v>401259.38191254699</v>
      </c>
      <c r="K22" s="22">
        <f t="shared" si="1"/>
        <v>1.213207800174132E-2</v>
      </c>
      <c r="L22" s="22">
        <f t="shared" si="2"/>
        <v>2.5874530547298491E-3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201368.8596</v>
      </c>
      <c r="F23" s="25">
        <f>VLOOKUP(C23,RA!B27:I56,8,0)</f>
        <v>48854.539199999999</v>
      </c>
      <c r="G23" s="16">
        <f t="shared" si="0"/>
        <v>152514.3204</v>
      </c>
      <c r="H23" s="27">
        <f>RA!J27</f>
        <v>24.261218590125999</v>
      </c>
      <c r="I23" s="20">
        <f>VLOOKUP(B23,RMS!B:D,3,FALSE)</f>
        <v>201368.72604850601</v>
      </c>
      <c r="J23" s="21">
        <f>VLOOKUP(B23,RMS!B:E,4,FALSE)</f>
        <v>152514.32407809401</v>
      </c>
      <c r="K23" s="22">
        <f t="shared" si="1"/>
        <v>0.13355149398557842</v>
      </c>
      <c r="L23" s="22">
        <f t="shared" si="2"/>
        <v>-3.6780940135940909E-3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1147056.047</v>
      </c>
      <c r="F24" s="25">
        <f>VLOOKUP(C24,RA!B28:I57,8,0)</f>
        <v>50330.958599999998</v>
      </c>
      <c r="G24" s="16">
        <f t="shared" si="0"/>
        <v>1096725.0884</v>
      </c>
      <c r="H24" s="27">
        <f>RA!J28</f>
        <v>4.3878377810426201</v>
      </c>
      <c r="I24" s="20">
        <f>VLOOKUP(B24,RMS!B:D,3,FALSE)</f>
        <v>1147056.28091239</v>
      </c>
      <c r="J24" s="21">
        <f>VLOOKUP(B24,RMS!B:E,4,FALSE)</f>
        <v>1096725.09210177</v>
      </c>
      <c r="K24" s="22">
        <f t="shared" si="1"/>
        <v>-0.23391238995827734</v>
      </c>
      <c r="L24" s="22">
        <f t="shared" si="2"/>
        <v>-3.7017699796706438E-3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846393.16960000002</v>
      </c>
      <c r="F25" s="25">
        <f>VLOOKUP(C25,RA!B29:I58,8,0)</f>
        <v>116203.6776</v>
      </c>
      <c r="G25" s="16">
        <f t="shared" si="0"/>
        <v>730189.49200000009</v>
      </c>
      <c r="H25" s="27">
        <f>RA!J29</f>
        <v>13.729278752913</v>
      </c>
      <c r="I25" s="20">
        <f>VLOOKUP(B25,RMS!B:D,3,FALSE)</f>
        <v>846394.44071769901</v>
      </c>
      <c r="J25" s="21">
        <f>VLOOKUP(B25,RMS!B:E,4,FALSE)</f>
        <v>730189.45786387403</v>
      </c>
      <c r="K25" s="22">
        <f t="shared" si="1"/>
        <v>-1.2711176989832893</v>
      </c>
      <c r="L25" s="22">
        <f t="shared" si="2"/>
        <v>3.4136126050725579E-2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697559.30740000005</v>
      </c>
      <c r="F26" s="25">
        <f>VLOOKUP(C26,RA!B30:I59,8,0)</f>
        <v>90098.134099999996</v>
      </c>
      <c r="G26" s="16">
        <f t="shared" si="0"/>
        <v>607461.17330000002</v>
      </c>
      <c r="H26" s="27">
        <f>RA!J30</f>
        <v>12.9161969662223</v>
      </c>
      <c r="I26" s="20">
        <f>VLOOKUP(B26,RMS!B:D,3,FALSE)</f>
        <v>697559.32832654903</v>
      </c>
      <c r="J26" s="21">
        <f>VLOOKUP(B26,RMS!B:E,4,FALSE)</f>
        <v>607461.17706089804</v>
      </c>
      <c r="K26" s="22">
        <f t="shared" si="1"/>
        <v>-2.0926548982970417E-2</v>
      </c>
      <c r="L26" s="22">
        <f t="shared" si="2"/>
        <v>-3.760898020118475E-3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1029205.551</v>
      </c>
      <c r="F27" s="25">
        <f>VLOOKUP(C27,RA!B31:I60,8,0)</f>
        <v>-19615.804899999999</v>
      </c>
      <c r="G27" s="16">
        <f t="shared" si="0"/>
        <v>1048821.3559000001</v>
      </c>
      <c r="H27" s="27">
        <f>RA!J31</f>
        <v>-1.90591713005637</v>
      </c>
      <c r="I27" s="20">
        <f>VLOOKUP(B27,RMS!B:D,3,FALSE)</f>
        <v>1029205.64483982</v>
      </c>
      <c r="J27" s="21">
        <f>VLOOKUP(B27,RMS!B:E,4,FALSE)</f>
        <v>1048821.3114221201</v>
      </c>
      <c r="K27" s="22">
        <f t="shared" si="1"/>
        <v>-9.3839820008724928E-2</v>
      </c>
      <c r="L27" s="22">
        <f t="shared" si="2"/>
        <v>4.4477880001068115E-2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112399.13129999999</v>
      </c>
      <c r="F28" s="25">
        <f>VLOOKUP(C28,RA!B32:I61,8,0)</f>
        <v>26116.340400000001</v>
      </c>
      <c r="G28" s="16">
        <f t="shared" si="0"/>
        <v>86282.790899999993</v>
      </c>
      <c r="H28" s="27">
        <f>RA!J32</f>
        <v>23.235357869709802</v>
      </c>
      <c r="I28" s="20">
        <f>VLOOKUP(B28,RMS!B:D,3,FALSE)</f>
        <v>112399.056250503</v>
      </c>
      <c r="J28" s="21">
        <f>VLOOKUP(B28,RMS!B:E,4,FALSE)</f>
        <v>86282.816939165496</v>
      </c>
      <c r="K28" s="22">
        <f t="shared" si="1"/>
        <v>7.5049496997962706E-2</v>
      </c>
      <c r="L28" s="22">
        <f t="shared" si="2"/>
        <v>-2.6039165502879769E-2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225609.4148</v>
      </c>
      <c r="F30" s="25">
        <f>VLOOKUP(C30,RA!B34:I64,8,0)</f>
        <v>32334.660899999999</v>
      </c>
      <c r="G30" s="16">
        <f t="shared" si="0"/>
        <v>193274.75390000001</v>
      </c>
      <c r="H30" s="27">
        <f>RA!J34</f>
        <v>0</v>
      </c>
      <c r="I30" s="20">
        <f>VLOOKUP(B30,RMS!B:D,3,FALSE)</f>
        <v>225609.4148</v>
      </c>
      <c r="J30" s="21">
        <f>VLOOKUP(B30,RMS!B:E,4,FALSE)</f>
        <v>193274.7512</v>
      </c>
      <c r="K30" s="22">
        <f t="shared" si="1"/>
        <v>0</v>
      </c>
      <c r="L30" s="22">
        <f t="shared" si="2"/>
        <v>2.7000000118277967E-3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14.332141647840499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112881.22</v>
      </c>
      <c r="F32" s="25">
        <f>VLOOKUP(C32,RA!B34:I65,8,0)</f>
        <v>8134.4</v>
      </c>
      <c r="G32" s="16">
        <f t="shared" si="0"/>
        <v>104746.82</v>
      </c>
      <c r="H32" s="27">
        <f>RA!J34</f>
        <v>0</v>
      </c>
      <c r="I32" s="20">
        <f>VLOOKUP(B32,RMS!B:D,3,FALSE)</f>
        <v>112881.22</v>
      </c>
      <c r="J32" s="21">
        <f>VLOOKUP(B32,RMS!B:E,4,FALSE)</f>
        <v>104746.82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101606.31</v>
      </c>
      <c r="F33" s="25">
        <f>VLOOKUP(C33,RA!B34:I65,8,0)</f>
        <v>-8644.2099999999991</v>
      </c>
      <c r="G33" s="16">
        <f t="shared" si="0"/>
        <v>110250.51999999999</v>
      </c>
      <c r="H33" s="27">
        <f>RA!J34</f>
        <v>0</v>
      </c>
      <c r="I33" s="20">
        <f>VLOOKUP(B33,RMS!B:D,3,FALSE)</f>
        <v>101606.31</v>
      </c>
      <c r="J33" s="21">
        <f>VLOOKUP(B33,RMS!B:E,4,FALSE)</f>
        <v>110250.52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47088.38</v>
      </c>
      <c r="F34" s="25">
        <f>VLOOKUP(C34,RA!B34:I66,8,0)</f>
        <v>567.64</v>
      </c>
      <c r="G34" s="16">
        <f t="shared" si="0"/>
        <v>46520.74</v>
      </c>
      <c r="H34" s="27">
        <f>RA!J35</f>
        <v>14.332141647840499</v>
      </c>
      <c r="I34" s="20">
        <f>VLOOKUP(B34,RMS!B:D,3,FALSE)</f>
        <v>47088.38</v>
      </c>
      <c r="J34" s="21">
        <f>VLOOKUP(B34,RMS!B:E,4,FALSE)</f>
        <v>46520.74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61009.3</v>
      </c>
      <c r="F35" s="25">
        <f>VLOOKUP(C35,RA!B34:I67,8,0)</f>
        <v>-13601.47</v>
      </c>
      <c r="G35" s="16">
        <f t="shared" si="0"/>
        <v>74610.77</v>
      </c>
      <c r="H35" s="27">
        <f>RA!J34</f>
        <v>0</v>
      </c>
      <c r="I35" s="20">
        <f>VLOOKUP(B35,RMS!B:D,3,FALSE)</f>
        <v>61009.3</v>
      </c>
      <c r="J35" s="21">
        <f>VLOOKUP(B35,RMS!B:E,4,FALSE)</f>
        <v>74610.77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14.332141647840499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11126.0682</v>
      </c>
      <c r="F37" s="25">
        <f>VLOOKUP(C37,RA!B8:I68,8,0)</f>
        <v>907.28769999999997</v>
      </c>
      <c r="G37" s="16">
        <f t="shared" si="0"/>
        <v>10218.780499999999</v>
      </c>
      <c r="H37" s="27">
        <f>RA!J35</f>
        <v>14.332141647840499</v>
      </c>
      <c r="I37" s="20">
        <f>VLOOKUP(B37,RMS!B:D,3,FALSE)</f>
        <v>11126.068376068401</v>
      </c>
      <c r="J37" s="21">
        <f>VLOOKUP(B37,RMS!B:E,4,FALSE)</f>
        <v>10218.7799145299</v>
      </c>
      <c r="K37" s="22">
        <f t="shared" si="1"/>
        <v>-1.7606840083317365E-4</v>
      </c>
      <c r="L37" s="22">
        <f t="shared" si="2"/>
        <v>5.8547009939502459E-4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344749.76189999998</v>
      </c>
      <c r="F38" s="25">
        <f>VLOOKUP(C38,RA!B8:I69,8,0)</f>
        <v>20274.0576</v>
      </c>
      <c r="G38" s="16">
        <f t="shared" si="0"/>
        <v>324475.70429999998</v>
      </c>
      <c r="H38" s="27">
        <f>RA!J36</f>
        <v>0</v>
      </c>
      <c r="I38" s="20">
        <f>VLOOKUP(B38,RMS!B:D,3,FALSE)</f>
        <v>344749.75724700902</v>
      </c>
      <c r="J38" s="21">
        <f>VLOOKUP(B38,RMS!B:E,4,FALSE)</f>
        <v>324475.70584102598</v>
      </c>
      <c r="K38" s="22">
        <f t="shared" si="1"/>
        <v>4.652990959584713E-3</v>
      </c>
      <c r="L38" s="22">
        <f t="shared" si="2"/>
        <v>-1.5410259948112071E-3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77264.22</v>
      </c>
      <c r="F39" s="25">
        <f>VLOOKUP(C39,RA!B9:I70,8,0)</f>
        <v>-16204.49</v>
      </c>
      <c r="G39" s="16">
        <f t="shared" si="0"/>
        <v>93468.71</v>
      </c>
      <c r="H39" s="27">
        <f>RA!J37</f>
        <v>7.2061588278369104</v>
      </c>
      <c r="I39" s="20">
        <f>VLOOKUP(B39,RMS!B:D,3,FALSE)</f>
        <v>77264.22</v>
      </c>
      <c r="J39" s="21">
        <f>VLOOKUP(B39,RMS!B:E,4,FALSE)</f>
        <v>93468.71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51650.45</v>
      </c>
      <c r="F40" s="25">
        <f>VLOOKUP(C40,RA!B10:I71,8,0)</f>
        <v>7218.39</v>
      </c>
      <c r="G40" s="16">
        <f t="shared" si="0"/>
        <v>44432.06</v>
      </c>
      <c r="H40" s="27">
        <f>RA!J38</f>
        <v>-8.5075523360704697</v>
      </c>
      <c r="I40" s="20">
        <f>VLOOKUP(B40,RMS!B:D,3,FALSE)</f>
        <v>51650.45</v>
      </c>
      <c r="J40" s="21">
        <f>VLOOKUP(B40,RMS!B:E,4,FALSE)</f>
        <v>44432.06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1.20547786948712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11808.365400000001</v>
      </c>
      <c r="F42" s="25">
        <f>VLOOKUP(C42,RA!B8:I72,8,0)</f>
        <v>895.1395</v>
      </c>
      <c r="G42" s="16">
        <f t="shared" si="0"/>
        <v>10913.225900000001</v>
      </c>
      <c r="H42" s="27">
        <f>RA!J39</f>
        <v>1.20547786948712</v>
      </c>
      <c r="I42" s="20">
        <f>VLOOKUP(B42,RMS!B:D,3,FALSE)</f>
        <v>11808.365479161899</v>
      </c>
      <c r="J42" s="21">
        <f>VLOOKUP(B42,RMS!B:E,4,FALSE)</f>
        <v>10913.225504878599</v>
      </c>
      <c r="K42" s="22">
        <f t="shared" si="1"/>
        <v>-7.916189861134626E-5</v>
      </c>
      <c r="L42" s="22">
        <f t="shared" si="2"/>
        <v>3.9512140210717916E-4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activeCell="B30"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13469213.5243</v>
      </c>
      <c r="E7" s="65"/>
      <c r="F7" s="65"/>
      <c r="G7" s="53">
        <v>19620562.658599999</v>
      </c>
      <c r="H7" s="54">
        <v>-31.351542977304799</v>
      </c>
      <c r="I7" s="53">
        <v>1306340.4916999999</v>
      </c>
      <c r="J7" s="54">
        <v>9.6987139549255197</v>
      </c>
      <c r="K7" s="53">
        <v>2154309.0647</v>
      </c>
      <c r="L7" s="54">
        <v>10.9798536473455</v>
      </c>
      <c r="M7" s="54">
        <v>-0.39361509771026498</v>
      </c>
      <c r="N7" s="53">
        <v>569509911.1135</v>
      </c>
      <c r="O7" s="53">
        <v>7251668689.5431004</v>
      </c>
      <c r="P7" s="53">
        <v>743419</v>
      </c>
      <c r="Q7" s="53">
        <v>802883</v>
      </c>
      <c r="R7" s="54">
        <v>-7.40630951209579</v>
      </c>
      <c r="S7" s="53">
        <v>18.117930163609</v>
      </c>
      <c r="T7" s="53">
        <v>17.457909553945001</v>
      </c>
      <c r="U7" s="55">
        <v>3.6429139736374299</v>
      </c>
    </row>
    <row r="8" spans="1:23" ht="12" thickBot="1">
      <c r="A8" s="74">
        <v>42696</v>
      </c>
      <c r="B8" s="72" t="s">
        <v>6</v>
      </c>
      <c r="C8" s="73"/>
      <c r="D8" s="56">
        <v>447025.07010000001</v>
      </c>
      <c r="E8" s="59"/>
      <c r="F8" s="59"/>
      <c r="G8" s="56">
        <v>725891.65879999998</v>
      </c>
      <c r="H8" s="57">
        <v>-38.417108850789802</v>
      </c>
      <c r="I8" s="56">
        <v>125135.38800000001</v>
      </c>
      <c r="J8" s="57">
        <v>27.992923970015202</v>
      </c>
      <c r="K8" s="56">
        <v>178074.37719999999</v>
      </c>
      <c r="L8" s="57">
        <v>24.531812019218101</v>
      </c>
      <c r="M8" s="57">
        <v>-0.29728583096793798</v>
      </c>
      <c r="N8" s="56">
        <v>25444791.376499999</v>
      </c>
      <c r="O8" s="56">
        <v>272196406.24119997</v>
      </c>
      <c r="P8" s="56">
        <v>15522</v>
      </c>
      <c r="Q8" s="56">
        <v>18319</v>
      </c>
      <c r="R8" s="57">
        <v>-15.268300671434</v>
      </c>
      <c r="S8" s="56">
        <v>28.799450463857799</v>
      </c>
      <c r="T8" s="56">
        <v>28.1389034445112</v>
      </c>
      <c r="U8" s="58">
        <v>2.29360980403272</v>
      </c>
    </row>
    <row r="9" spans="1:23" ht="12" thickBot="1">
      <c r="A9" s="75"/>
      <c r="B9" s="72" t="s">
        <v>7</v>
      </c>
      <c r="C9" s="73"/>
      <c r="D9" s="56">
        <v>45946.806799999998</v>
      </c>
      <c r="E9" s="59"/>
      <c r="F9" s="59"/>
      <c r="G9" s="56">
        <v>129579.24249999999</v>
      </c>
      <c r="H9" s="57">
        <v>-64.5415377389631</v>
      </c>
      <c r="I9" s="56">
        <v>11198.1029</v>
      </c>
      <c r="J9" s="57">
        <v>24.371884968511001</v>
      </c>
      <c r="K9" s="56">
        <v>30216.969499999999</v>
      </c>
      <c r="L9" s="57">
        <v>23.319297842013501</v>
      </c>
      <c r="M9" s="57">
        <v>-0.62941012665085405</v>
      </c>
      <c r="N9" s="56">
        <v>1906678.8984000001</v>
      </c>
      <c r="O9" s="56">
        <v>37132926.0035</v>
      </c>
      <c r="P9" s="56">
        <v>2763</v>
      </c>
      <c r="Q9" s="56">
        <v>3443</v>
      </c>
      <c r="R9" s="57">
        <v>-19.7502178332849</v>
      </c>
      <c r="S9" s="56">
        <v>16.629318422005099</v>
      </c>
      <c r="T9" s="56">
        <v>16.991745396456601</v>
      </c>
      <c r="U9" s="58">
        <v>-2.1794457551063799</v>
      </c>
    </row>
    <row r="10" spans="1:23" ht="12" thickBot="1">
      <c r="A10" s="75"/>
      <c r="B10" s="72" t="s">
        <v>8</v>
      </c>
      <c r="C10" s="73"/>
      <c r="D10" s="56">
        <v>83269.098199999993</v>
      </c>
      <c r="E10" s="59"/>
      <c r="F10" s="59"/>
      <c r="G10" s="56">
        <v>161707.96609999999</v>
      </c>
      <c r="H10" s="57">
        <v>-48.506495871386797</v>
      </c>
      <c r="I10" s="56">
        <v>22139.256799999999</v>
      </c>
      <c r="J10" s="57">
        <v>26.587602458267</v>
      </c>
      <c r="K10" s="56">
        <v>45682.804900000003</v>
      </c>
      <c r="L10" s="57">
        <v>28.2501882880339</v>
      </c>
      <c r="M10" s="57">
        <v>-0.51537002054792802</v>
      </c>
      <c r="N10" s="56">
        <v>3641748.8004999999</v>
      </c>
      <c r="O10" s="56">
        <v>59762594.920100003</v>
      </c>
      <c r="P10" s="56">
        <v>73005</v>
      </c>
      <c r="Q10" s="56">
        <v>79010</v>
      </c>
      <c r="R10" s="57">
        <v>-7.6003037590178497</v>
      </c>
      <c r="S10" s="56">
        <v>1.1405944551742999</v>
      </c>
      <c r="T10" s="56">
        <v>1.00632701303632</v>
      </c>
      <c r="U10" s="58">
        <v>11.771707422289699</v>
      </c>
    </row>
    <row r="11" spans="1:23" ht="12" thickBot="1">
      <c r="A11" s="75"/>
      <c r="B11" s="72" t="s">
        <v>9</v>
      </c>
      <c r="C11" s="73"/>
      <c r="D11" s="56">
        <v>58148.006099999999</v>
      </c>
      <c r="E11" s="59"/>
      <c r="F11" s="59"/>
      <c r="G11" s="56">
        <v>77348.303400000004</v>
      </c>
      <c r="H11" s="57">
        <v>-24.823165416709099</v>
      </c>
      <c r="I11" s="56">
        <v>11802.217500000001</v>
      </c>
      <c r="J11" s="57">
        <v>20.296856748111299</v>
      </c>
      <c r="K11" s="56">
        <v>16427.3815</v>
      </c>
      <c r="L11" s="57">
        <v>21.238192407462702</v>
      </c>
      <c r="M11" s="57">
        <v>-0.281552114681211</v>
      </c>
      <c r="N11" s="56">
        <v>1699950.2383999999</v>
      </c>
      <c r="O11" s="56">
        <v>21657545.5163</v>
      </c>
      <c r="P11" s="56">
        <v>2375</v>
      </c>
      <c r="Q11" s="56">
        <v>2124</v>
      </c>
      <c r="R11" s="57">
        <v>11.817325800376601</v>
      </c>
      <c r="S11" s="56">
        <v>24.483370989473698</v>
      </c>
      <c r="T11" s="56">
        <v>22.7720956214689</v>
      </c>
      <c r="U11" s="58">
        <v>6.9895414677190404</v>
      </c>
    </row>
    <row r="12" spans="1:23" ht="12" thickBot="1">
      <c r="A12" s="75"/>
      <c r="B12" s="72" t="s">
        <v>10</v>
      </c>
      <c r="C12" s="73"/>
      <c r="D12" s="56">
        <v>173969.23439999999</v>
      </c>
      <c r="E12" s="59"/>
      <c r="F12" s="59"/>
      <c r="G12" s="56">
        <v>223188.9448</v>
      </c>
      <c r="H12" s="57">
        <v>-22.052933869151001</v>
      </c>
      <c r="I12" s="56">
        <v>36754.243499999997</v>
      </c>
      <c r="J12" s="57">
        <v>21.126863969230602</v>
      </c>
      <c r="K12" s="56">
        <v>30911.901900000001</v>
      </c>
      <c r="L12" s="57">
        <v>13.850104416103701</v>
      </c>
      <c r="M12" s="57">
        <v>0.18899974575812201</v>
      </c>
      <c r="N12" s="56">
        <v>11872470.3586</v>
      </c>
      <c r="O12" s="56">
        <v>84080896.028600007</v>
      </c>
      <c r="P12" s="56">
        <v>1456</v>
      </c>
      <c r="Q12" s="56">
        <v>1244</v>
      </c>
      <c r="R12" s="57">
        <v>17.041800643086798</v>
      </c>
      <c r="S12" s="56">
        <v>119.48436428571399</v>
      </c>
      <c r="T12" s="56">
        <v>94.898850884244396</v>
      </c>
      <c r="U12" s="58">
        <v>20.576343648345802</v>
      </c>
    </row>
    <row r="13" spans="1:23" ht="12" thickBot="1">
      <c r="A13" s="75"/>
      <c r="B13" s="72" t="s">
        <v>11</v>
      </c>
      <c r="C13" s="73"/>
      <c r="D13" s="56">
        <v>259906.36259999999</v>
      </c>
      <c r="E13" s="59"/>
      <c r="F13" s="59"/>
      <c r="G13" s="56">
        <v>396347.43369999999</v>
      </c>
      <c r="H13" s="57">
        <v>-34.424613230440102</v>
      </c>
      <c r="I13" s="56">
        <v>82289.589300000007</v>
      </c>
      <c r="J13" s="57">
        <v>31.661244640880501</v>
      </c>
      <c r="K13" s="56">
        <v>114682.9329</v>
      </c>
      <c r="L13" s="57">
        <v>28.934950285764899</v>
      </c>
      <c r="M13" s="57">
        <v>-0.282460020692408</v>
      </c>
      <c r="N13" s="56">
        <v>13227968.420600001</v>
      </c>
      <c r="O13" s="56">
        <v>117058824.5855</v>
      </c>
      <c r="P13" s="56">
        <v>7328</v>
      </c>
      <c r="Q13" s="56">
        <v>7030</v>
      </c>
      <c r="R13" s="57">
        <v>4.2389758179231896</v>
      </c>
      <c r="S13" s="56">
        <v>35.467571315502198</v>
      </c>
      <c r="T13" s="56">
        <v>28.9105516927454</v>
      </c>
      <c r="U13" s="58">
        <v>18.487365724675001</v>
      </c>
    </row>
    <row r="14" spans="1:23" ht="12" thickBot="1">
      <c r="A14" s="75"/>
      <c r="B14" s="72" t="s">
        <v>12</v>
      </c>
      <c r="C14" s="73"/>
      <c r="D14" s="56">
        <v>141554.86050000001</v>
      </c>
      <c r="E14" s="59"/>
      <c r="F14" s="59"/>
      <c r="G14" s="56">
        <v>198482.4038</v>
      </c>
      <c r="H14" s="57">
        <v>-28.6814056108283</v>
      </c>
      <c r="I14" s="56">
        <v>28527.3344</v>
      </c>
      <c r="J14" s="57">
        <v>20.152846959289</v>
      </c>
      <c r="K14" s="56">
        <v>37981.4447</v>
      </c>
      <c r="L14" s="57">
        <v>19.135925388263601</v>
      </c>
      <c r="M14" s="57">
        <v>-0.24891392032804899</v>
      </c>
      <c r="N14" s="56">
        <v>3793266.3297999999</v>
      </c>
      <c r="O14" s="56">
        <v>47050947.664499998</v>
      </c>
      <c r="P14" s="56">
        <v>2631</v>
      </c>
      <c r="Q14" s="56">
        <v>1257</v>
      </c>
      <c r="R14" s="57">
        <v>109.307875894988</v>
      </c>
      <c r="S14" s="56">
        <v>53.802683580387701</v>
      </c>
      <c r="T14" s="56">
        <v>71.716938504375506</v>
      </c>
      <c r="U14" s="58">
        <v>-33.296210768412301</v>
      </c>
    </row>
    <row r="15" spans="1:23" ht="12" thickBot="1">
      <c r="A15" s="75"/>
      <c r="B15" s="72" t="s">
        <v>13</v>
      </c>
      <c r="C15" s="73"/>
      <c r="D15" s="56">
        <v>96295.983800000002</v>
      </c>
      <c r="E15" s="59"/>
      <c r="F15" s="59"/>
      <c r="G15" s="56">
        <v>139689.88829999999</v>
      </c>
      <c r="H15" s="57">
        <v>-31.064456438540901</v>
      </c>
      <c r="I15" s="56">
        <v>16515.018100000001</v>
      </c>
      <c r="J15" s="57">
        <v>17.150266759100301</v>
      </c>
      <c r="K15" s="56">
        <v>15875.6584</v>
      </c>
      <c r="L15" s="57">
        <v>11.3649302703322</v>
      </c>
      <c r="M15" s="57">
        <v>4.0272956490422E-2</v>
      </c>
      <c r="N15" s="56">
        <v>4501597.3803000003</v>
      </c>
      <c r="O15" s="56">
        <v>43036308.416100003</v>
      </c>
      <c r="P15" s="56">
        <v>3105</v>
      </c>
      <c r="Q15" s="56">
        <v>2640</v>
      </c>
      <c r="R15" s="57">
        <v>17.613636363636399</v>
      </c>
      <c r="S15" s="56">
        <v>31.013199291465401</v>
      </c>
      <c r="T15" s="56">
        <v>26.462624886363599</v>
      </c>
      <c r="U15" s="58">
        <v>14.6730247412882</v>
      </c>
    </row>
    <row r="16" spans="1:23" ht="12" thickBot="1">
      <c r="A16" s="75"/>
      <c r="B16" s="72" t="s">
        <v>14</v>
      </c>
      <c r="C16" s="73"/>
      <c r="D16" s="56">
        <v>592287.74320000003</v>
      </c>
      <c r="E16" s="59"/>
      <c r="F16" s="59"/>
      <c r="G16" s="56">
        <v>894722.29819999996</v>
      </c>
      <c r="H16" s="57">
        <v>-33.802058539106199</v>
      </c>
      <c r="I16" s="56">
        <v>-104886.5156</v>
      </c>
      <c r="J16" s="57">
        <v>-17.7087094582308</v>
      </c>
      <c r="K16" s="56">
        <v>51450.059500000003</v>
      </c>
      <c r="L16" s="57">
        <v>5.7503942400348196</v>
      </c>
      <c r="M16" s="57">
        <v>-3.0386082468961999</v>
      </c>
      <c r="N16" s="56">
        <v>21843788.4331</v>
      </c>
      <c r="O16" s="56">
        <v>371046144.32599998</v>
      </c>
      <c r="P16" s="56">
        <v>22124</v>
      </c>
      <c r="Q16" s="56">
        <v>29943</v>
      </c>
      <c r="R16" s="57">
        <v>-26.112947934408702</v>
      </c>
      <c r="S16" s="56">
        <v>26.771277490508002</v>
      </c>
      <c r="T16" s="56">
        <v>23.204352650035101</v>
      </c>
      <c r="U16" s="58">
        <v>13.323700528440099</v>
      </c>
    </row>
    <row r="17" spans="1:21" ht="12" thickBot="1">
      <c r="A17" s="75"/>
      <c r="B17" s="72" t="s">
        <v>15</v>
      </c>
      <c r="C17" s="73"/>
      <c r="D17" s="56">
        <v>433575.77740000002</v>
      </c>
      <c r="E17" s="59"/>
      <c r="F17" s="59"/>
      <c r="G17" s="56">
        <v>444679.66389999999</v>
      </c>
      <c r="H17" s="57">
        <v>-2.4970529127900698</v>
      </c>
      <c r="I17" s="56">
        <v>53749.364600000001</v>
      </c>
      <c r="J17" s="57">
        <v>12.396763703525099</v>
      </c>
      <c r="K17" s="56">
        <v>47056.363799999999</v>
      </c>
      <c r="L17" s="57">
        <v>10.582081354316699</v>
      </c>
      <c r="M17" s="57">
        <v>0.14223370144889899</v>
      </c>
      <c r="N17" s="56">
        <v>18970936.274099998</v>
      </c>
      <c r="O17" s="56">
        <v>370668957.48100001</v>
      </c>
      <c r="P17" s="56">
        <v>8265</v>
      </c>
      <c r="Q17" s="56">
        <v>8188</v>
      </c>
      <c r="R17" s="57">
        <v>0.94040058622373301</v>
      </c>
      <c r="S17" s="56">
        <v>52.4592592135511</v>
      </c>
      <c r="T17" s="56">
        <v>58.6605743282853</v>
      </c>
      <c r="U17" s="58">
        <v>-11.8212022199739</v>
      </c>
    </row>
    <row r="18" spans="1:21" ht="12" customHeight="1" thickBot="1">
      <c r="A18" s="75"/>
      <c r="B18" s="72" t="s">
        <v>16</v>
      </c>
      <c r="C18" s="73"/>
      <c r="D18" s="56">
        <v>1051673.2531000001</v>
      </c>
      <c r="E18" s="59"/>
      <c r="F18" s="59"/>
      <c r="G18" s="56">
        <v>2042144.9597</v>
      </c>
      <c r="H18" s="57">
        <v>-48.501537655069498</v>
      </c>
      <c r="I18" s="56">
        <v>149088.7812</v>
      </c>
      <c r="J18" s="57">
        <v>14.1763404898369</v>
      </c>
      <c r="K18" s="56">
        <v>297667.1825</v>
      </c>
      <c r="L18" s="57">
        <v>14.576202393767799</v>
      </c>
      <c r="M18" s="57">
        <v>-0.49914270042180398</v>
      </c>
      <c r="N18" s="56">
        <v>40780055.975699998</v>
      </c>
      <c r="O18" s="56">
        <v>699345204.51110005</v>
      </c>
      <c r="P18" s="56">
        <v>48991</v>
      </c>
      <c r="Q18" s="56">
        <v>54480</v>
      </c>
      <c r="R18" s="57">
        <v>-10.0752569750367</v>
      </c>
      <c r="S18" s="56">
        <v>21.466662307362601</v>
      </c>
      <c r="T18" s="56">
        <v>21.137102044787099</v>
      </c>
      <c r="U18" s="58">
        <v>1.53521892624389</v>
      </c>
    </row>
    <row r="19" spans="1:21" ht="12" customHeight="1" thickBot="1">
      <c r="A19" s="75"/>
      <c r="B19" s="72" t="s">
        <v>17</v>
      </c>
      <c r="C19" s="73"/>
      <c r="D19" s="56">
        <v>424779.39439999999</v>
      </c>
      <c r="E19" s="59"/>
      <c r="F19" s="59"/>
      <c r="G19" s="56">
        <v>666136.16370000003</v>
      </c>
      <c r="H19" s="57">
        <v>-36.232347446714698</v>
      </c>
      <c r="I19" s="56">
        <v>36727.055200000003</v>
      </c>
      <c r="J19" s="57">
        <v>8.6461480204040697</v>
      </c>
      <c r="K19" s="56">
        <v>50123.424800000001</v>
      </c>
      <c r="L19" s="57">
        <v>7.5245013754535499</v>
      </c>
      <c r="M19" s="57">
        <v>-0.26726764289258997</v>
      </c>
      <c r="N19" s="56">
        <v>17609108.671300001</v>
      </c>
      <c r="O19" s="56">
        <v>216079879.69760001</v>
      </c>
      <c r="P19" s="56">
        <v>10136</v>
      </c>
      <c r="Q19" s="56">
        <v>10995</v>
      </c>
      <c r="R19" s="57">
        <v>-7.8126421100500298</v>
      </c>
      <c r="S19" s="56">
        <v>41.907990765588004</v>
      </c>
      <c r="T19" s="56">
        <v>42.5101915961801</v>
      </c>
      <c r="U19" s="58">
        <v>-1.4369594427957399</v>
      </c>
    </row>
    <row r="20" spans="1:21" ht="12" thickBot="1">
      <c r="A20" s="75"/>
      <c r="B20" s="72" t="s">
        <v>18</v>
      </c>
      <c r="C20" s="73"/>
      <c r="D20" s="56">
        <v>930640.26260000002</v>
      </c>
      <c r="E20" s="59"/>
      <c r="F20" s="59"/>
      <c r="G20" s="56">
        <v>1117606.0808000001</v>
      </c>
      <c r="H20" s="57">
        <v>-16.7291339419133</v>
      </c>
      <c r="I20" s="56">
        <v>84372.183799999999</v>
      </c>
      <c r="J20" s="57">
        <v>9.0660362753146995</v>
      </c>
      <c r="K20" s="56">
        <v>81727.386499999993</v>
      </c>
      <c r="L20" s="57">
        <v>7.3127184885660501</v>
      </c>
      <c r="M20" s="57">
        <v>3.2361212235754E-2</v>
      </c>
      <c r="N20" s="56">
        <v>44993437.902199998</v>
      </c>
      <c r="O20" s="56">
        <v>435781770.01279998</v>
      </c>
      <c r="P20" s="56">
        <v>36696</v>
      </c>
      <c r="Q20" s="56">
        <v>40602</v>
      </c>
      <c r="R20" s="57">
        <v>-9.6202157529185701</v>
      </c>
      <c r="S20" s="56">
        <v>25.360809423370402</v>
      </c>
      <c r="T20" s="56">
        <v>26.6785038126201</v>
      </c>
      <c r="U20" s="58">
        <v>-5.1957899578528304</v>
      </c>
    </row>
    <row r="21" spans="1:21" ht="12" customHeight="1" thickBot="1">
      <c r="A21" s="75"/>
      <c r="B21" s="72" t="s">
        <v>19</v>
      </c>
      <c r="C21" s="73"/>
      <c r="D21" s="56">
        <v>290236.74599999998</v>
      </c>
      <c r="E21" s="59"/>
      <c r="F21" s="59"/>
      <c r="G21" s="56">
        <v>413757.7047</v>
      </c>
      <c r="H21" s="57">
        <v>-29.853452225031202</v>
      </c>
      <c r="I21" s="56">
        <v>37652.857100000001</v>
      </c>
      <c r="J21" s="57">
        <v>12.973152992833</v>
      </c>
      <c r="K21" s="56">
        <v>51596.474600000001</v>
      </c>
      <c r="L21" s="57">
        <v>12.4702148174886</v>
      </c>
      <c r="M21" s="57">
        <v>-0.27024360885307502</v>
      </c>
      <c r="N21" s="56">
        <v>11050553.7897</v>
      </c>
      <c r="O21" s="56">
        <v>135882433.2412</v>
      </c>
      <c r="P21" s="56">
        <v>24836</v>
      </c>
      <c r="Q21" s="56">
        <v>26530</v>
      </c>
      <c r="R21" s="57">
        <v>-6.3852242744063297</v>
      </c>
      <c r="S21" s="56">
        <v>11.6861308584313</v>
      </c>
      <c r="T21" s="56">
        <v>11.589281496419099</v>
      </c>
      <c r="U21" s="58">
        <v>0.82875472802264805</v>
      </c>
    </row>
    <row r="22" spans="1:21" ht="12" customHeight="1" thickBot="1">
      <c r="A22" s="75"/>
      <c r="B22" s="72" t="s">
        <v>20</v>
      </c>
      <c r="C22" s="73"/>
      <c r="D22" s="56">
        <v>826252.7659</v>
      </c>
      <c r="E22" s="59"/>
      <c r="F22" s="59"/>
      <c r="G22" s="56">
        <v>1352464.5219000001</v>
      </c>
      <c r="H22" s="57">
        <v>-38.9076199396902</v>
      </c>
      <c r="I22" s="56">
        <v>44517.198600000003</v>
      </c>
      <c r="J22" s="57">
        <v>5.3878426115172404</v>
      </c>
      <c r="K22" s="56">
        <v>151378.59510000001</v>
      </c>
      <c r="L22" s="57">
        <v>11.192796014148801</v>
      </c>
      <c r="M22" s="57">
        <v>-0.70592144437202498</v>
      </c>
      <c r="N22" s="56">
        <v>28958502.579799999</v>
      </c>
      <c r="O22" s="56">
        <v>473018216.50400001</v>
      </c>
      <c r="P22" s="56">
        <v>47483</v>
      </c>
      <c r="Q22" s="56">
        <v>56827</v>
      </c>
      <c r="R22" s="57">
        <v>-16.4428880637725</v>
      </c>
      <c r="S22" s="56">
        <v>17.401022806056901</v>
      </c>
      <c r="T22" s="56">
        <v>16.987657104897298</v>
      </c>
      <c r="U22" s="58">
        <v>2.37552531116562</v>
      </c>
    </row>
    <row r="23" spans="1:21" ht="12" thickBot="1">
      <c r="A23" s="75"/>
      <c r="B23" s="72" t="s">
        <v>21</v>
      </c>
      <c r="C23" s="73"/>
      <c r="D23" s="56">
        <v>1460441.7757999999</v>
      </c>
      <c r="E23" s="59"/>
      <c r="F23" s="59"/>
      <c r="G23" s="56">
        <v>2888532.3741000001</v>
      </c>
      <c r="H23" s="57">
        <v>-49.4400066658405</v>
      </c>
      <c r="I23" s="56">
        <v>151692.42249999999</v>
      </c>
      <c r="J23" s="57">
        <v>10.386749065494699</v>
      </c>
      <c r="K23" s="56">
        <v>323776.16859999998</v>
      </c>
      <c r="L23" s="57">
        <v>11.209019898933301</v>
      </c>
      <c r="M23" s="57">
        <v>-0.531489846346894</v>
      </c>
      <c r="N23" s="56">
        <v>88183931.322500005</v>
      </c>
      <c r="O23" s="56">
        <v>1066683004.5445</v>
      </c>
      <c r="P23" s="56">
        <v>50607</v>
      </c>
      <c r="Q23" s="56">
        <v>62359</v>
      </c>
      <c r="R23" s="57">
        <v>-18.845715935149698</v>
      </c>
      <c r="S23" s="56">
        <v>28.858493406050499</v>
      </c>
      <c r="T23" s="56">
        <v>30.086348001090499</v>
      </c>
      <c r="U23" s="58">
        <v>-4.2547425389243498</v>
      </c>
    </row>
    <row r="24" spans="1:21" ht="12" thickBot="1">
      <c r="A24" s="75"/>
      <c r="B24" s="72" t="s">
        <v>22</v>
      </c>
      <c r="C24" s="73"/>
      <c r="D24" s="56">
        <v>228679.6447</v>
      </c>
      <c r="E24" s="59"/>
      <c r="F24" s="59"/>
      <c r="G24" s="56">
        <v>304969.73430000001</v>
      </c>
      <c r="H24" s="57">
        <v>-25.015626476872999</v>
      </c>
      <c r="I24" s="56">
        <v>35533.505299999997</v>
      </c>
      <c r="J24" s="57">
        <v>15.5385519103004</v>
      </c>
      <c r="K24" s="56">
        <v>45952.439899999998</v>
      </c>
      <c r="L24" s="57">
        <v>15.067868949512301</v>
      </c>
      <c r="M24" s="57">
        <v>-0.226733000960848</v>
      </c>
      <c r="N24" s="56">
        <v>6906248.2142000003</v>
      </c>
      <c r="O24" s="56">
        <v>102508045.9822</v>
      </c>
      <c r="P24" s="56">
        <v>23031</v>
      </c>
      <c r="Q24" s="56">
        <v>22088</v>
      </c>
      <c r="R24" s="57">
        <v>4.26928649040204</v>
      </c>
      <c r="S24" s="56">
        <v>9.9292103990274008</v>
      </c>
      <c r="T24" s="56">
        <v>10.068535367620401</v>
      </c>
      <c r="U24" s="58">
        <v>-1.40318276070248</v>
      </c>
    </row>
    <row r="25" spans="1:21" ht="12" thickBot="1">
      <c r="A25" s="75"/>
      <c r="B25" s="72" t="s">
        <v>23</v>
      </c>
      <c r="C25" s="73"/>
      <c r="D25" s="56">
        <v>324359.11359999998</v>
      </c>
      <c r="E25" s="59"/>
      <c r="F25" s="59"/>
      <c r="G25" s="56">
        <v>479948.23190000001</v>
      </c>
      <c r="H25" s="57">
        <v>-32.417895922662296</v>
      </c>
      <c r="I25" s="56">
        <v>19526.553400000001</v>
      </c>
      <c r="J25" s="57">
        <v>6.0200415469380602</v>
      </c>
      <c r="K25" s="56">
        <v>32599.929499999998</v>
      </c>
      <c r="L25" s="57">
        <v>6.7923845392543001</v>
      </c>
      <c r="M25" s="57">
        <v>-0.40102467399507702</v>
      </c>
      <c r="N25" s="56">
        <v>9491036.3136</v>
      </c>
      <c r="O25" s="56">
        <v>121333401.1644</v>
      </c>
      <c r="P25" s="56">
        <v>19117</v>
      </c>
      <c r="Q25" s="56">
        <v>17851</v>
      </c>
      <c r="R25" s="57">
        <v>7.0920396616436001</v>
      </c>
      <c r="S25" s="56">
        <v>16.967050980802401</v>
      </c>
      <c r="T25" s="56">
        <v>16.929068987731799</v>
      </c>
      <c r="U25" s="58">
        <v>0.22385736397930001</v>
      </c>
    </row>
    <row r="26" spans="1:21" ht="12" thickBot="1">
      <c r="A26" s="75"/>
      <c r="B26" s="72" t="s">
        <v>24</v>
      </c>
      <c r="C26" s="73"/>
      <c r="D26" s="56">
        <v>521396.06890000001</v>
      </c>
      <c r="E26" s="59"/>
      <c r="F26" s="59"/>
      <c r="G26" s="56">
        <v>741788.66969999997</v>
      </c>
      <c r="H26" s="57">
        <v>-29.710968878660999</v>
      </c>
      <c r="I26" s="56">
        <v>120136.6844</v>
      </c>
      <c r="J26" s="57">
        <v>23.041348327281199</v>
      </c>
      <c r="K26" s="56">
        <v>134309.13389999999</v>
      </c>
      <c r="L26" s="57">
        <v>18.1061182768292</v>
      </c>
      <c r="M26" s="57">
        <v>-0.105521114524885</v>
      </c>
      <c r="N26" s="56">
        <v>16036071.822699999</v>
      </c>
      <c r="O26" s="56">
        <v>228439596.85780001</v>
      </c>
      <c r="P26" s="56">
        <v>40162</v>
      </c>
      <c r="Q26" s="56">
        <v>43381</v>
      </c>
      <c r="R26" s="57">
        <v>-7.4202992093312696</v>
      </c>
      <c r="S26" s="56">
        <v>12.982323313082</v>
      </c>
      <c r="T26" s="56">
        <v>13.419148147806601</v>
      </c>
      <c r="U26" s="58">
        <v>-3.3647662609392102</v>
      </c>
    </row>
    <row r="27" spans="1:21" ht="12" thickBot="1">
      <c r="A27" s="75"/>
      <c r="B27" s="72" t="s">
        <v>25</v>
      </c>
      <c r="C27" s="73"/>
      <c r="D27" s="56">
        <v>201368.8596</v>
      </c>
      <c r="E27" s="59"/>
      <c r="F27" s="59"/>
      <c r="G27" s="56">
        <v>288407.93949999998</v>
      </c>
      <c r="H27" s="57">
        <v>-30.179155279461401</v>
      </c>
      <c r="I27" s="56">
        <v>48854.539199999999</v>
      </c>
      <c r="J27" s="57">
        <v>24.261218590125999</v>
      </c>
      <c r="K27" s="56">
        <v>77123.3171</v>
      </c>
      <c r="L27" s="57">
        <v>26.741052009076199</v>
      </c>
      <c r="M27" s="57">
        <v>-0.36653996434497199</v>
      </c>
      <c r="N27" s="56">
        <v>5522366.2630000003</v>
      </c>
      <c r="O27" s="56">
        <v>83310026.996399999</v>
      </c>
      <c r="P27" s="56">
        <v>25253</v>
      </c>
      <c r="Q27" s="56">
        <v>25513</v>
      </c>
      <c r="R27" s="57">
        <v>-1.0190883079214601</v>
      </c>
      <c r="S27" s="56">
        <v>7.9740569278897597</v>
      </c>
      <c r="T27" s="56">
        <v>7.6645625720221098</v>
      </c>
      <c r="U27" s="58">
        <v>3.8812659436274402</v>
      </c>
    </row>
    <row r="28" spans="1:21" ht="12" thickBot="1">
      <c r="A28" s="75"/>
      <c r="B28" s="72" t="s">
        <v>26</v>
      </c>
      <c r="C28" s="73"/>
      <c r="D28" s="56">
        <v>1147056.047</v>
      </c>
      <c r="E28" s="59"/>
      <c r="F28" s="59"/>
      <c r="G28" s="56">
        <v>1368727.2043999999</v>
      </c>
      <c r="H28" s="57">
        <v>-16.195422775802299</v>
      </c>
      <c r="I28" s="56">
        <v>50330.958599999998</v>
      </c>
      <c r="J28" s="57">
        <v>4.3878377810426201</v>
      </c>
      <c r="K28" s="56">
        <v>67397.458499999993</v>
      </c>
      <c r="L28" s="57">
        <v>4.9240972403660699</v>
      </c>
      <c r="M28" s="57">
        <v>-0.253221713100651</v>
      </c>
      <c r="N28" s="56">
        <v>33392334.126400001</v>
      </c>
      <c r="O28" s="56">
        <v>360383708.73040003</v>
      </c>
      <c r="P28" s="56">
        <v>46584</v>
      </c>
      <c r="Q28" s="56">
        <v>43793</v>
      </c>
      <c r="R28" s="57">
        <v>6.3731646610188903</v>
      </c>
      <c r="S28" s="56">
        <v>24.623391014082099</v>
      </c>
      <c r="T28" s="56">
        <v>25.026625746123798</v>
      </c>
      <c r="U28" s="58">
        <v>-1.63760845048156</v>
      </c>
    </row>
    <row r="29" spans="1:21" ht="12" thickBot="1">
      <c r="A29" s="75"/>
      <c r="B29" s="72" t="s">
        <v>27</v>
      </c>
      <c r="C29" s="73"/>
      <c r="D29" s="56">
        <v>846393.16960000002</v>
      </c>
      <c r="E29" s="59"/>
      <c r="F29" s="59"/>
      <c r="G29" s="56">
        <v>715842.89500000002</v>
      </c>
      <c r="H29" s="57">
        <v>18.2372802065738</v>
      </c>
      <c r="I29" s="56">
        <v>116203.6776</v>
      </c>
      <c r="J29" s="57">
        <v>13.729278752913</v>
      </c>
      <c r="K29" s="56">
        <v>91986.634099999996</v>
      </c>
      <c r="L29" s="57">
        <v>12.8501148425871</v>
      </c>
      <c r="M29" s="57">
        <v>0.26326698152335198</v>
      </c>
      <c r="N29" s="56">
        <v>19230551.4175</v>
      </c>
      <c r="O29" s="56">
        <v>251749164.095</v>
      </c>
      <c r="P29" s="56">
        <v>108321</v>
      </c>
      <c r="Q29" s="56">
        <v>108712</v>
      </c>
      <c r="R29" s="57">
        <v>-0.35966590624769701</v>
      </c>
      <c r="S29" s="56">
        <v>7.8137495924151397</v>
      </c>
      <c r="T29" s="56">
        <v>6.9043885274854704</v>
      </c>
      <c r="U29" s="58">
        <v>11.637960164635899</v>
      </c>
    </row>
    <row r="30" spans="1:21" ht="12" thickBot="1">
      <c r="A30" s="75"/>
      <c r="B30" s="72" t="s">
        <v>28</v>
      </c>
      <c r="C30" s="73"/>
      <c r="D30" s="56">
        <v>697559.30740000005</v>
      </c>
      <c r="E30" s="59"/>
      <c r="F30" s="59"/>
      <c r="G30" s="56">
        <v>1016749.8006</v>
      </c>
      <c r="H30" s="57">
        <v>-31.3932191588964</v>
      </c>
      <c r="I30" s="56">
        <v>90098.134099999996</v>
      </c>
      <c r="J30" s="57">
        <v>12.9161969662223</v>
      </c>
      <c r="K30" s="56">
        <v>136980.8296</v>
      </c>
      <c r="L30" s="57">
        <v>13.472422568380701</v>
      </c>
      <c r="M30" s="57">
        <v>-0.34225734825013798</v>
      </c>
      <c r="N30" s="56">
        <v>22062295.702</v>
      </c>
      <c r="O30" s="56">
        <v>398005147.986</v>
      </c>
      <c r="P30" s="56">
        <v>56226</v>
      </c>
      <c r="Q30" s="56">
        <v>69168</v>
      </c>
      <c r="R30" s="57">
        <v>-18.710964607911201</v>
      </c>
      <c r="S30" s="56">
        <v>12.406347728808701</v>
      </c>
      <c r="T30" s="56">
        <v>12.312392220390899</v>
      </c>
      <c r="U30" s="58">
        <v>0.75731803163658895</v>
      </c>
    </row>
    <row r="31" spans="1:21" ht="12" thickBot="1">
      <c r="A31" s="75"/>
      <c r="B31" s="72" t="s">
        <v>29</v>
      </c>
      <c r="C31" s="73"/>
      <c r="D31" s="56">
        <v>1029205.551</v>
      </c>
      <c r="E31" s="59"/>
      <c r="F31" s="59"/>
      <c r="G31" s="56">
        <v>868661.00769999996</v>
      </c>
      <c r="H31" s="57">
        <v>18.4818406578514</v>
      </c>
      <c r="I31" s="56">
        <v>-19615.804899999999</v>
      </c>
      <c r="J31" s="57">
        <v>-1.90591713005637</v>
      </c>
      <c r="K31" s="56">
        <v>21686.742600000001</v>
      </c>
      <c r="L31" s="57">
        <v>2.4965714367013101</v>
      </c>
      <c r="M31" s="57">
        <v>-1.90450674228964</v>
      </c>
      <c r="N31" s="56">
        <v>39781020.896600001</v>
      </c>
      <c r="O31" s="56">
        <v>428149336.47000003</v>
      </c>
      <c r="P31" s="56">
        <v>31475</v>
      </c>
      <c r="Q31" s="56">
        <v>31454</v>
      </c>
      <c r="R31" s="57">
        <v>6.6764163540410995E-2</v>
      </c>
      <c r="S31" s="56">
        <v>32.699143796664004</v>
      </c>
      <c r="T31" s="56">
        <v>24.027919612767899</v>
      </c>
      <c r="U31" s="58">
        <v>26.518199491146301</v>
      </c>
    </row>
    <row r="32" spans="1:21" ht="12" thickBot="1">
      <c r="A32" s="75"/>
      <c r="B32" s="72" t="s">
        <v>30</v>
      </c>
      <c r="C32" s="73"/>
      <c r="D32" s="56">
        <v>112399.13129999999</v>
      </c>
      <c r="E32" s="59"/>
      <c r="F32" s="59"/>
      <c r="G32" s="56">
        <v>124523.4654</v>
      </c>
      <c r="H32" s="57">
        <v>-9.7365858403102301</v>
      </c>
      <c r="I32" s="56">
        <v>26116.340400000001</v>
      </c>
      <c r="J32" s="57">
        <v>23.235357869709802</v>
      </c>
      <c r="K32" s="56">
        <v>31521.772099999998</v>
      </c>
      <c r="L32" s="57">
        <v>25.313921355099101</v>
      </c>
      <c r="M32" s="57">
        <v>-0.17148248146873701</v>
      </c>
      <c r="N32" s="56">
        <v>2956797.7033000002</v>
      </c>
      <c r="O32" s="56">
        <v>41337691.376500003</v>
      </c>
      <c r="P32" s="56">
        <v>20598</v>
      </c>
      <c r="Q32" s="56">
        <v>21531</v>
      </c>
      <c r="R32" s="57">
        <v>-4.3332868886721503</v>
      </c>
      <c r="S32" s="56">
        <v>5.4567982959510601</v>
      </c>
      <c r="T32" s="56">
        <v>5.3699139659096202</v>
      </c>
      <c r="U32" s="58">
        <v>1.5922217631887301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10.177</v>
      </c>
      <c r="O33" s="56">
        <v>536.75699999999995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225609.4148</v>
      </c>
      <c r="E35" s="59"/>
      <c r="F35" s="59"/>
      <c r="G35" s="56">
        <v>245011.40549999999</v>
      </c>
      <c r="H35" s="57">
        <v>-7.91881123264689</v>
      </c>
      <c r="I35" s="56">
        <v>32334.660899999999</v>
      </c>
      <c r="J35" s="57">
        <v>14.332141647840499</v>
      </c>
      <c r="K35" s="56">
        <v>26362.8878</v>
      </c>
      <c r="L35" s="57">
        <v>10.759861462857501</v>
      </c>
      <c r="M35" s="57">
        <v>0.22652196319706699</v>
      </c>
      <c r="N35" s="56">
        <v>6272314.4046999998</v>
      </c>
      <c r="O35" s="56">
        <v>70341681.184599996</v>
      </c>
      <c r="P35" s="56">
        <v>13305</v>
      </c>
      <c r="Q35" s="56">
        <v>12495</v>
      </c>
      <c r="R35" s="57">
        <v>6.4825930372148797</v>
      </c>
      <c r="S35" s="56">
        <v>16.956739180759101</v>
      </c>
      <c r="T35" s="56">
        <v>15.9133928611445</v>
      </c>
      <c r="U35" s="58">
        <v>6.1529891360158597</v>
      </c>
    </row>
    <row r="36" spans="1:21" ht="12" customHeight="1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2" t="s">
        <v>64</v>
      </c>
      <c r="C37" s="73"/>
      <c r="D37" s="56">
        <v>112881.22</v>
      </c>
      <c r="E37" s="59"/>
      <c r="F37" s="59"/>
      <c r="G37" s="56">
        <v>66049.649999999994</v>
      </c>
      <c r="H37" s="57">
        <v>70.903585408855307</v>
      </c>
      <c r="I37" s="56">
        <v>8134.4</v>
      </c>
      <c r="J37" s="57">
        <v>7.2061588278369104</v>
      </c>
      <c r="K37" s="56">
        <v>2514.94</v>
      </c>
      <c r="L37" s="57">
        <v>3.8076507596936602</v>
      </c>
      <c r="M37" s="57">
        <v>2.2344310401043401</v>
      </c>
      <c r="N37" s="56">
        <v>20594061.989999998</v>
      </c>
      <c r="O37" s="56">
        <v>85209176.609999999</v>
      </c>
      <c r="P37" s="56">
        <v>57</v>
      </c>
      <c r="Q37" s="56">
        <v>65</v>
      </c>
      <c r="R37" s="57">
        <v>-12.307692307692299</v>
      </c>
      <c r="S37" s="56">
        <v>1980.37228070175</v>
      </c>
      <c r="T37" s="56">
        <v>1164.2739999999999</v>
      </c>
      <c r="U37" s="58">
        <v>41.209336681513598</v>
      </c>
    </row>
    <row r="38" spans="1:21" ht="12" thickBot="1">
      <c r="A38" s="75"/>
      <c r="B38" s="72" t="s">
        <v>35</v>
      </c>
      <c r="C38" s="73"/>
      <c r="D38" s="56">
        <v>101606.31</v>
      </c>
      <c r="E38" s="59"/>
      <c r="F38" s="59"/>
      <c r="G38" s="56">
        <v>290376.96999999997</v>
      </c>
      <c r="H38" s="57">
        <v>-65.008826285362801</v>
      </c>
      <c r="I38" s="56">
        <v>-8644.2099999999991</v>
      </c>
      <c r="J38" s="57">
        <v>-8.5075523360704697</v>
      </c>
      <c r="K38" s="56">
        <v>-40355.620000000003</v>
      </c>
      <c r="L38" s="57">
        <v>-13.897665507013199</v>
      </c>
      <c r="M38" s="57">
        <v>-0.78579910307412004</v>
      </c>
      <c r="N38" s="56">
        <v>10788177.67</v>
      </c>
      <c r="O38" s="56">
        <v>134472049.65000001</v>
      </c>
      <c r="P38" s="56">
        <v>51</v>
      </c>
      <c r="Q38" s="56">
        <v>60</v>
      </c>
      <c r="R38" s="57">
        <v>-15</v>
      </c>
      <c r="S38" s="56">
        <v>1992.28058823529</v>
      </c>
      <c r="T38" s="56">
        <v>1577.2571666666699</v>
      </c>
      <c r="U38" s="58">
        <v>20.831574830342699</v>
      </c>
    </row>
    <row r="39" spans="1:21" ht="12" thickBot="1">
      <c r="A39" s="75"/>
      <c r="B39" s="72" t="s">
        <v>36</v>
      </c>
      <c r="C39" s="73"/>
      <c r="D39" s="56">
        <v>47088.38</v>
      </c>
      <c r="E39" s="59"/>
      <c r="F39" s="59"/>
      <c r="G39" s="56">
        <v>94102.59</v>
      </c>
      <c r="H39" s="57">
        <v>-49.960590882780203</v>
      </c>
      <c r="I39" s="56">
        <v>567.64</v>
      </c>
      <c r="J39" s="57">
        <v>1.20547786948712</v>
      </c>
      <c r="K39" s="56">
        <v>-3812.77</v>
      </c>
      <c r="L39" s="57">
        <v>-4.0517163236420997</v>
      </c>
      <c r="M39" s="57">
        <v>-1.1488786367916199</v>
      </c>
      <c r="N39" s="56">
        <v>10414228.279999999</v>
      </c>
      <c r="O39" s="56">
        <v>118575987.14</v>
      </c>
      <c r="P39" s="56">
        <v>16</v>
      </c>
      <c r="Q39" s="56">
        <v>9</v>
      </c>
      <c r="R39" s="57">
        <v>77.7777777777778</v>
      </c>
      <c r="S39" s="56">
        <v>2943.0237499999998</v>
      </c>
      <c r="T39" s="56">
        <v>1697.05</v>
      </c>
      <c r="U39" s="58">
        <v>42.336516992090203</v>
      </c>
    </row>
    <row r="40" spans="1:21" ht="12" thickBot="1">
      <c r="A40" s="75"/>
      <c r="B40" s="72" t="s">
        <v>37</v>
      </c>
      <c r="C40" s="73"/>
      <c r="D40" s="56">
        <v>61009.3</v>
      </c>
      <c r="E40" s="59"/>
      <c r="F40" s="59"/>
      <c r="G40" s="56">
        <v>133202.6</v>
      </c>
      <c r="H40" s="57">
        <v>-54.198116252986097</v>
      </c>
      <c r="I40" s="56">
        <v>-13601.47</v>
      </c>
      <c r="J40" s="57">
        <v>-22.2940928678087</v>
      </c>
      <c r="K40" s="56">
        <v>-21824.81</v>
      </c>
      <c r="L40" s="57">
        <v>-16.384672671554501</v>
      </c>
      <c r="M40" s="57">
        <v>-0.37678861809106201</v>
      </c>
      <c r="N40" s="56">
        <v>6728299.9800000004</v>
      </c>
      <c r="O40" s="56">
        <v>96803199.310000002</v>
      </c>
      <c r="P40" s="56">
        <v>49</v>
      </c>
      <c r="Q40" s="56">
        <v>44</v>
      </c>
      <c r="R40" s="57">
        <v>11.363636363636401</v>
      </c>
      <c r="S40" s="56">
        <v>1245.0877551020401</v>
      </c>
      <c r="T40" s="56">
        <v>1848.7506818181801</v>
      </c>
      <c r="U40" s="58">
        <v>-48.483564651767701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6">
        <v>45.13</v>
      </c>
      <c r="H41" s="59"/>
      <c r="I41" s="59"/>
      <c r="J41" s="59"/>
      <c r="K41" s="56">
        <v>-4288.21</v>
      </c>
      <c r="L41" s="57">
        <v>-9501.9056060270304</v>
      </c>
      <c r="M41" s="59"/>
      <c r="N41" s="56">
        <v>12.64</v>
      </c>
      <c r="O41" s="56">
        <v>1385.54</v>
      </c>
      <c r="P41" s="59"/>
      <c r="Q41" s="59"/>
      <c r="R41" s="59"/>
      <c r="S41" s="59"/>
      <c r="T41" s="59"/>
      <c r="U41" s="60"/>
    </row>
    <row r="42" spans="1:21" ht="12" customHeight="1" thickBot="1">
      <c r="A42" s="75"/>
      <c r="B42" s="72" t="s">
        <v>32</v>
      </c>
      <c r="C42" s="73"/>
      <c r="D42" s="56">
        <v>11126.0682</v>
      </c>
      <c r="E42" s="59"/>
      <c r="F42" s="59"/>
      <c r="G42" s="56">
        <v>207216.23879999999</v>
      </c>
      <c r="H42" s="57">
        <v>-94.6306967714347</v>
      </c>
      <c r="I42" s="56">
        <v>907.28769999999997</v>
      </c>
      <c r="J42" s="57">
        <v>8.1546120668215902</v>
      </c>
      <c r="K42" s="56">
        <v>11472.2215</v>
      </c>
      <c r="L42" s="57">
        <v>5.5363525399535396</v>
      </c>
      <c r="M42" s="57">
        <v>-0.92091438436749196</v>
      </c>
      <c r="N42" s="56">
        <v>558792.56019999995</v>
      </c>
      <c r="O42" s="56">
        <v>21062752.6259</v>
      </c>
      <c r="P42" s="56">
        <v>49</v>
      </c>
      <c r="Q42" s="56">
        <v>56</v>
      </c>
      <c r="R42" s="57">
        <v>-12.5</v>
      </c>
      <c r="S42" s="56">
        <v>227.06261632653101</v>
      </c>
      <c r="T42" s="56">
        <v>345.29914464285702</v>
      </c>
      <c r="U42" s="58">
        <v>-52.072212603370502</v>
      </c>
    </row>
    <row r="43" spans="1:21" ht="12" thickBot="1">
      <c r="A43" s="75"/>
      <c r="B43" s="72" t="s">
        <v>33</v>
      </c>
      <c r="C43" s="73"/>
      <c r="D43" s="56">
        <v>344749.76189999998</v>
      </c>
      <c r="E43" s="59"/>
      <c r="F43" s="59"/>
      <c r="G43" s="56">
        <v>470011.23499999999</v>
      </c>
      <c r="H43" s="57">
        <v>-26.650740189221199</v>
      </c>
      <c r="I43" s="56">
        <v>20274.0576</v>
      </c>
      <c r="J43" s="57">
        <v>5.8808039455240602</v>
      </c>
      <c r="K43" s="56">
        <v>31748.177199999998</v>
      </c>
      <c r="L43" s="57">
        <v>6.7547698514057899</v>
      </c>
      <c r="M43" s="57">
        <v>-0.36141034263850602</v>
      </c>
      <c r="N43" s="56">
        <v>9844861.8117999993</v>
      </c>
      <c r="O43" s="56">
        <v>151029420.16549999</v>
      </c>
      <c r="P43" s="56">
        <v>1669</v>
      </c>
      <c r="Q43" s="56">
        <v>1536</v>
      </c>
      <c r="R43" s="57">
        <v>8.6588541666666803</v>
      </c>
      <c r="S43" s="56">
        <v>206.56067219892199</v>
      </c>
      <c r="T43" s="56">
        <v>182.28641061197899</v>
      </c>
      <c r="U43" s="58">
        <v>11.7516375835405</v>
      </c>
    </row>
    <row r="44" spans="1:21" ht="12" thickBot="1">
      <c r="A44" s="75"/>
      <c r="B44" s="72" t="s">
        <v>38</v>
      </c>
      <c r="C44" s="73"/>
      <c r="D44" s="56">
        <v>77264.22</v>
      </c>
      <c r="E44" s="59"/>
      <c r="F44" s="59"/>
      <c r="G44" s="56">
        <v>245341.97</v>
      </c>
      <c r="H44" s="57">
        <v>-68.507540719592299</v>
      </c>
      <c r="I44" s="56">
        <v>-16204.49</v>
      </c>
      <c r="J44" s="57">
        <v>-20.972825455301301</v>
      </c>
      <c r="K44" s="56">
        <v>-22469.22</v>
      </c>
      <c r="L44" s="57">
        <v>-9.1583270485681698</v>
      </c>
      <c r="M44" s="57">
        <v>-0.27881386180739698</v>
      </c>
      <c r="N44" s="56">
        <v>7282263.6900000004</v>
      </c>
      <c r="O44" s="56">
        <v>69833697.260000005</v>
      </c>
      <c r="P44" s="56">
        <v>73</v>
      </c>
      <c r="Q44" s="56">
        <v>82</v>
      </c>
      <c r="R44" s="57">
        <v>-10.975609756097599</v>
      </c>
      <c r="S44" s="56">
        <v>1058.4139726027399</v>
      </c>
      <c r="T44" s="56">
        <v>1094.8140243902401</v>
      </c>
      <c r="U44" s="58">
        <v>-3.43911293026424</v>
      </c>
    </row>
    <row r="45" spans="1:21" ht="12" thickBot="1">
      <c r="A45" s="75"/>
      <c r="B45" s="72" t="s">
        <v>39</v>
      </c>
      <c r="C45" s="73"/>
      <c r="D45" s="56">
        <v>51650.45</v>
      </c>
      <c r="E45" s="59"/>
      <c r="F45" s="59"/>
      <c r="G45" s="56">
        <v>66539.33</v>
      </c>
      <c r="H45" s="57">
        <v>-22.376059392242201</v>
      </c>
      <c r="I45" s="56">
        <v>7218.39</v>
      </c>
      <c r="J45" s="57">
        <v>13.975463911737499</v>
      </c>
      <c r="K45" s="56">
        <v>9216.75</v>
      </c>
      <c r="L45" s="57">
        <v>13.851582214609</v>
      </c>
      <c r="M45" s="57">
        <v>-0.216818292782163</v>
      </c>
      <c r="N45" s="56">
        <v>2799415.45</v>
      </c>
      <c r="O45" s="56">
        <v>30378686.739999998</v>
      </c>
      <c r="P45" s="56">
        <v>46</v>
      </c>
      <c r="Q45" s="56">
        <v>42</v>
      </c>
      <c r="R45" s="57">
        <v>9.5238095238095308</v>
      </c>
      <c r="S45" s="56">
        <v>1122.83586956522</v>
      </c>
      <c r="T45" s="56">
        <v>1362.65857142857</v>
      </c>
      <c r="U45" s="58">
        <v>-21.358660545482799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11808.365400000001</v>
      </c>
      <c r="E47" s="62"/>
      <c r="F47" s="62"/>
      <c r="G47" s="61">
        <v>20766.982400000001</v>
      </c>
      <c r="H47" s="63">
        <v>-43.138751829442498</v>
      </c>
      <c r="I47" s="61">
        <v>895.1395</v>
      </c>
      <c r="J47" s="63">
        <v>7.5805538673455999</v>
      </c>
      <c r="K47" s="61">
        <v>1557.3344999999999</v>
      </c>
      <c r="L47" s="63">
        <v>7.4990890347169596</v>
      </c>
      <c r="M47" s="63">
        <v>-0.42521051193561799</v>
      </c>
      <c r="N47" s="61">
        <v>369963.24900000001</v>
      </c>
      <c r="O47" s="61">
        <v>7833132.7357000001</v>
      </c>
      <c r="P47" s="61">
        <v>14</v>
      </c>
      <c r="Q47" s="61">
        <v>12</v>
      </c>
      <c r="R47" s="63">
        <v>16.6666666666667</v>
      </c>
      <c r="S47" s="61">
        <v>843.45467142857206</v>
      </c>
      <c r="T47" s="61">
        <v>1939.2804000000001</v>
      </c>
      <c r="U47" s="64">
        <v>-129.921116770319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9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31420</v>
      </c>
      <c r="D2" s="37">
        <v>447025.49857948697</v>
      </c>
      <c r="E2" s="37">
        <v>321889.69239487202</v>
      </c>
      <c r="F2" s="37">
        <v>124389.224988034</v>
      </c>
      <c r="G2" s="37">
        <v>321889.69239487202</v>
      </c>
      <c r="H2" s="37">
        <v>0.278725299679143</v>
      </c>
    </row>
    <row r="3" spans="1:8">
      <c r="A3" s="37">
        <v>2</v>
      </c>
      <c r="B3" s="37">
        <v>13</v>
      </c>
      <c r="C3" s="37">
        <v>5049</v>
      </c>
      <c r="D3" s="37">
        <v>45946.829473504302</v>
      </c>
      <c r="E3" s="37">
        <v>34748.706616239302</v>
      </c>
      <c r="F3" s="37">
        <v>11198.122857265</v>
      </c>
      <c r="G3" s="37">
        <v>34748.706616239302</v>
      </c>
      <c r="H3" s="37">
        <v>0.24371916377217001</v>
      </c>
    </row>
    <row r="4" spans="1:8">
      <c r="A4" s="37">
        <v>3</v>
      </c>
      <c r="B4" s="37">
        <v>14</v>
      </c>
      <c r="C4" s="37">
        <v>81448</v>
      </c>
      <c r="D4" s="37">
        <v>83270.771026306596</v>
      </c>
      <c r="E4" s="37">
        <v>61129.842392205101</v>
      </c>
      <c r="F4" s="37">
        <v>22140.928634101499</v>
      </c>
      <c r="G4" s="37">
        <v>61129.842392205101</v>
      </c>
      <c r="H4" s="37">
        <v>0.265890760481932</v>
      </c>
    </row>
    <row r="5" spans="1:8">
      <c r="A5" s="37">
        <v>4</v>
      </c>
      <c r="B5" s="37">
        <v>15</v>
      </c>
      <c r="C5" s="37">
        <v>2991</v>
      </c>
      <c r="D5" s="37">
        <v>58148.024951993</v>
      </c>
      <c r="E5" s="37">
        <v>46345.788691679903</v>
      </c>
      <c r="F5" s="37">
        <v>11560.0140380909</v>
      </c>
      <c r="G5" s="37">
        <v>46345.788691679903</v>
      </c>
      <c r="H5" s="37">
        <v>0.199634811938245</v>
      </c>
    </row>
    <row r="6" spans="1:8">
      <c r="A6" s="37">
        <v>5</v>
      </c>
      <c r="B6" s="37">
        <v>16</v>
      </c>
      <c r="C6" s="37">
        <v>2659</v>
      </c>
      <c r="D6" s="37">
        <v>173969.23706837601</v>
      </c>
      <c r="E6" s="37">
        <v>137214.98171794901</v>
      </c>
      <c r="F6" s="37">
        <v>35583.828000000001</v>
      </c>
      <c r="G6" s="37">
        <v>137214.98171794901</v>
      </c>
      <c r="H6" s="37">
        <v>0.205926349018733</v>
      </c>
    </row>
    <row r="7" spans="1:8">
      <c r="A7" s="37">
        <v>6</v>
      </c>
      <c r="B7" s="37">
        <v>17</v>
      </c>
      <c r="C7" s="37">
        <v>11532</v>
      </c>
      <c r="D7" s="37">
        <v>259906.473831624</v>
      </c>
      <c r="E7" s="37">
        <v>177616.772689743</v>
      </c>
      <c r="F7" s="37">
        <v>82077.436184615406</v>
      </c>
      <c r="G7" s="37">
        <v>177616.772689743</v>
      </c>
      <c r="H7" s="37">
        <v>0.31605416439734602</v>
      </c>
    </row>
    <row r="8" spans="1:8">
      <c r="A8" s="37">
        <v>7</v>
      </c>
      <c r="B8" s="37">
        <v>18</v>
      </c>
      <c r="C8" s="37">
        <v>74274</v>
      </c>
      <c r="D8" s="37">
        <v>141554.86134358999</v>
      </c>
      <c r="E8" s="37">
        <v>113027.523877778</v>
      </c>
      <c r="F8" s="37">
        <v>28527.337465812001</v>
      </c>
      <c r="G8" s="37">
        <v>113027.523877778</v>
      </c>
      <c r="H8" s="37">
        <v>0.201528490050009</v>
      </c>
    </row>
    <row r="9" spans="1:8">
      <c r="A9" s="37">
        <v>8</v>
      </c>
      <c r="B9" s="37">
        <v>19</v>
      </c>
      <c r="C9" s="37">
        <v>14694</v>
      </c>
      <c r="D9" s="37">
        <v>96296.069514529896</v>
      </c>
      <c r="E9" s="37">
        <v>79780.965828205095</v>
      </c>
      <c r="F9" s="37">
        <v>16395.744711965799</v>
      </c>
      <c r="G9" s="37">
        <v>79780.965828205095</v>
      </c>
      <c r="H9" s="37">
        <v>0.17047520776994801</v>
      </c>
    </row>
    <row r="10" spans="1:8">
      <c r="A10" s="37">
        <v>9</v>
      </c>
      <c r="B10" s="37">
        <v>21</v>
      </c>
      <c r="C10" s="37">
        <v>155878</v>
      </c>
      <c r="D10" s="37">
        <v>592287.45617435896</v>
      </c>
      <c r="E10" s="37">
        <v>697174.25893333298</v>
      </c>
      <c r="F10" s="37">
        <v>-104992.529254701</v>
      </c>
      <c r="G10" s="37">
        <v>697174.25893333298</v>
      </c>
      <c r="H10" s="37">
        <v>-0.177297819221269</v>
      </c>
    </row>
    <row r="11" spans="1:8">
      <c r="A11" s="37">
        <v>10</v>
      </c>
      <c r="B11" s="37">
        <v>22</v>
      </c>
      <c r="C11" s="37">
        <v>24433</v>
      </c>
      <c r="D11" s="37">
        <v>433575.77555470099</v>
      </c>
      <c r="E11" s="37">
        <v>379826.41418974398</v>
      </c>
      <c r="F11" s="37">
        <v>53334.062219658103</v>
      </c>
      <c r="G11" s="37">
        <v>379826.41418974398</v>
      </c>
      <c r="H11" s="37">
        <v>0.12312772084323199</v>
      </c>
    </row>
    <row r="12" spans="1:8">
      <c r="A12" s="37">
        <v>11</v>
      </c>
      <c r="B12" s="37">
        <v>23</v>
      </c>
      <c r="C12" s="37">
        <v>100010.311</v>
      </c>
      <c r="D12" s="37">
        <v>1051673.46357521</v>
      </c>
      <c r="E12" s="37">
        <v>902584.46656410303</v>
      </c>
      <c r="F12" s="37">
        <v>147321.63589999999</v>
      </c>
      <c r="G12" s="37">
        <v>902584.46656410303</v>
      </c>
      <c r="H12" s="37">
        <v>0.140318868091384</v>
      </c>
    </row>
    <row r="13" spans="1:8">
      <c r="A13" s="37">
        <v>12</v>
      </c>
      <c r="B13" s="37">
        <v>24</v>
      </c>
      <c r="C13" s="37">
        <v>17884</v>
      </c>
      <c r="D13" s="37">
        <v>424779.34903760703</v>
      </c>
      <c r="E13" s="37">
        <v>388052.33920598298</v>
      </c>
      <c r="F13" s="37">
        <v>36303.2491478632</v>
      </c>
      <c r="G13" s="37">
        <v>388052.33920598298</v>
      </c>
      <c r="H13" s="37">
        <v>8.5549124706216895E-2</v>
      </c>
    </row>
    <row r="14" spans="1:8">
      <c r="A14" s="37">
        <v>13</v>
      </c>
      <c r="B14" s="37">
        <v>25</v>
      </c>
      <c r="C14" s="37">
        <v>77852</v>
      </c>
      <c r="D14" s="37">
        <v>930640.42406951799</v>
      </c>
      <c r="E14" s="37">
        <v>846268.07880000002</v>
      </c>
      <c r="F14" s="37">
        <v>83008.402300000002</v>
      </c>
      <c r="G14" s="37">
        <v>846268.07880000002</v>
      </c>
      <c r="H14" s="37">
        <v>8.9325840036047793E-2</v>
      </c>
    </row>
    <row r="15" spans="1:8">
      <c r="A15" s="37">
        <v>14</v>
      </c>
      <c r="B15" s="37">
        <v>26</v>
      </c>
      <c r="C15" s="37">
        <v>51031</v>
      </c>
      <c r="D15" s="37">
        <v>290236.37822604901</v>
      </c>
      <c r="E15" s="37">
        <v>252583.88902123901</v>
      </c>
      <c r="F15" s="37">
        <v>36967.292540413</v>
      </c>
      <c r="G15" s="37">
        <v>252583.88902123901</v>
      </c>
      <c r="H15" s="37">
        <v>0.12767101256860799</v>
      </c>
    </row>
    <row r="16" spans="1:8">
      <c r="A16" s="37">
        <v>15</v>
      </c>
      <c r="B16" s="37">
        <v>27</v>
      </c>
      <c r="C16" s="37">
        <v>96099.683999999994</v>
      </c>
      <c r="D16" s="37">
        <v>826253.82988225599</v>
      </c>
      <c r="E16" s="37">
        <v>781735.569393805</v>
      </c>
      <c r="F16" s="37">
        <v>44486.978437168102</v>
      </c>
      <c r="G16" s="37">
        <v>781735.569393805</v>
      </c>
      <c r="H16" s="37">
        <v>5.3843820353192802E-2</v>
      </c>
    </row>
    <row r="17" spans="1:9">
      <c r="A17" s="37">
        <v>16</v>
      </c>
      <c r="B17" s="37">
        <v>29</v>
      </c>
      <c r="C17" s="37">
        <v>118415</v>
      </c>
      <c r="D17" s="37">
        <v>1460443.0192384601</v>
      </c>
      <c r="E17" s="37">
        <v>1308749.3689222201</v>
      </c>
      <c r="F17" s="37">
        <v>149502.795615385</v>
      </c>
      <c r="G17" s="37">
        <v>1308749.3689222201</v>
      </c>
      <c r="H17" s="37">
        <v>0.102521908933898</v>
      </c>
    </row>
    <row r="18" spans="1:9">
      <c r="A18" s="37">
        <v>17</v>
      </c>
      <c r="B18" s="37">
        <v>31</v>
      </c>
      <c r="C18" s="37">
        <v>22501.201000000001</v>
      </c>
      <c r="D18" s="37">
        <v>228679.707903389</v>
      </c>
      <c r="E18" s="37">
        <v>193146.14072950999</v>
      </c>
      <c r="F18" s="37">
        <v>35533.567173878597</v>
      </c>
      <c r="G18" s="37">
        <v>193146.14072950999</v>
      </c>
      <c r="H18" s="37">
        <v>0.15538574672699301</v>
      </c>
    </row>
    <row r="19" spans="1:9">
      <c r="A19" s="37">
        <v>18</v>
      </c>
      <c r="B19" s="37">
        <v>32</v>
      </c>
      <c r="C19" s="37">
        <v>21228.464</v>
      </c>
      <c r="D19" s="37">
        <v>324359.10887104599</v>
      </c>
      <c r="E19" s="37">
        <v>304832.55639761197</v>
      </c>
      <c r="F19" s="37">
        <v>19526.552473433501</v>
      </c>
      <c r="G19" s="37">
        <v>304832.55639761197</v>
      </c>
      <c r="H19" s="37">
        <v>6.02004134904583E-2</v>
      </c>
    </row>
    <row r="20" spans="1:9">
      <c r="A20" s="37">
        <v>19</v>
      </c>
      <c r="B20" s="37">
        <v>33</v>
      </c>
      <c r="C20" s="37">
        <v>30468.044000000002</v>
      </c>
      <c r="D20" s="37">
        <v>521396.05676792201</v>
      </c>
      <c r="E20" s="37">
        <v>401259.38191254699</v>
      </c>
      <c r="F20" s="37">
        <v>120136.674855376</v>
      </c>
      <c r="G20" s="37">
        <v>401259.38191254699</v>
      </c>
      <c r="H20" s="37">
        <v>0.230413470328276</v>
      </c>
    </row>
    <row r="21" spans="1:9">
      <c r="A21" s="37">
        <v>20</v>
      </c>
      <c r="B21" s="37">
        <v>34</v>
      </c>
      <c r="C21" s="37">
        <v>33795.078000000001</v>
      </c>
      <c r="D21" s="37">
        <v>201368.72604850601</v>
      </c>
      <c r="E21" s="37">
        <v>152514.32407809401</v>
      </c>
      <c r="F21" s="37">
        <v>48854.401970411804</v>
      </c>
      <c r="G21" s="37">
        <v>152514.32407809401</v>
      </c>
      <c r="H21" s="37">
        <v>0.24261166532207001</v>
      </c>
    </row>
    <row r="22" spans="1:9">
      <c r="A22" s="37">
        <v>21</v>
      </c>
      <c r="B22" s="37">
        <v>35</v>
      </c>
      <c r="C22" s="37">
        <v>40603.466</v>
      </c>
      <c r="D22" s="37">
        <v>1147056.28091239</v>
      </c>
      <c r="E22" s="37">
        <v>1096725.09210177</v>
      </c>
      <c r="F22" s="37">
        <v>50331.188810619497</v>
      </c>
      <c r="G22" s="37">
        <v>1096725.09210177</v>
      </c>
      <c r="H22" s="37">
        <v>4.3878569559450999E-2</v>
      </c>
    </row>
    <row r="23" spans="1:9">
      <c r="A23" s="37">
        <v>22</v>
      </c>
      <c r="B23" s="37">
        <v>36</v>
      </c>
      <c r="C23" s="37">
        <v>166237.17199999999</v>
      </c>
      <c r="D23" s="37">
        <v>846394.44071769901</v>
      </c>
      <c r="E23" s="37">
        <v>730189.45786387403</v>
      </c>
      <c r="F23" s="37">
        <v>116204.982853825</v>
      </c>
      <c r="G23" s="37">
        <v>730189.45786387403</v>
      </c>
      <c r="H23" s="37">
        <v>0.13729412347662501</v>
      </c>
    </row>
    <row r="24" spans="1:9">
      <c r="A24" s="37">
        <v>23</v>
      </c>
      <c r="B24" s="37">
        <v>37</v>
      </c>
      <c r="C24" s="37">
        <v>92358.296000000002</v>
      </c>
      <c r="D24" s="37">
        <v>697559.32832654903</v>
      </c>
      <c r="E24" s="37">
        <v>607461.17706089804</v>
      </c>
      <c r="F24" s="37">
        <v>90098.151265650595</v>
      </c>
      <c r="G24" s="37">
        <v>607461.17706089804</v>
      </c>
      <c r="H24" s="37">
        <v>0.129161990395565</v>
      </c>
    </row>
    <row r="25" spans="1:9">
      <c r="A25" s="37">
        <v>24</v>
      </c>
      <c r="B25" s="37">
        <v>38</v>
      </c>
      <c r="C25" s="37">
        <v>237760.73800000001</v>
      </c>
      <c r="D25" s="37">
        <v>1029205.64483982</v>
      </c>
      <c r="E25" s="37">
        <v>1048821.3114221201</v>
      </c>
      <c r="F25" s="37">
        <v>-19615.666582300899</v>
      </c>
      <c r="G25" s="37">
        <v>1048821.3114221201</v>
      </c>
      <c r="H25" s="37">
        <v>-1.9059035170132299E-2</v>
      </c>
    </row>
    <row r="26" spans="1:9">
      <c r="A26" s="37">
        <v>25</v>
      </c>
      <c r="B26" s="37">
        <v>39</v>
      </c>
      <c r="C26" s="37">
        <v>65434.728000000003</v>
      </c>
      <c r="D26" s="37">
        <v>112399.056250503</v>
      </c>
      <c r="E26" s="37">
        <v>86282.816939165496</v>
      </c>
      <c r="F26" s="37">
        <v>26116.2393113375</v>
      </c>
      <c r="G26" s="37">
        <v>86282.816939165496</v>
      </c>
      <c r="H26" s="37">
        <v>0.232352834468044</v>
      </c>
    </row>
    <row r="27" spans="1:9">
      <c r="A27" s="37">
        <v>26</v>
      </c>
      <c r="B27" s="37">
        <v>42</v>
      </c>
      <c r="C27" s="37">
        <v>10642.727999999999</v>
      </c>
      <c r="D27" s="37">
        <v>225609.4148</v>
      </c>
      <c r="E27" s="37">
        <v>193274.7512</v>
      </c>
      <c r="F27" s="37">
        <v>32334.6636</v>
      </c>
      <c r="G27" s="37">
        <v>193274.7512</v>
      </c>
      <c r="H27" s="37">
        <v>0.14332142844599</v>
      </c>
    </row>
    <row r="28" spans="1:9">
      <c r="A28" s="37">
        <v>27</v>
      </c>
      <c r="B28" s="37">
        <v>75</v>
      </c>
      <c r="C28" s="37">
        <v>52</v>
      </c>
      <c r="D28" s="37">
        <v>11126.068376068401</v>
      </c>
      <c r="E28" s="37">
        <v>10218.7799145299</v>
      </c>
      <c r="F28" s="37">
        <v>907.288461538462</v>
      </c>
      <c r="G28" s="37">
        <v>10218.7799145299</v>
      </c>
      <c r="H28" s="37">
        <v>8.1546187824083002E-2</v>
      </c>
    </row>
    <row r="29" spans="1:9">
      <c r="A29" s="37">
        <v>28</v>
      </c>
      <c r="B29" s="37">
        <v>76</v>
      </c>
      <c r="C29" s="37">
        <v>1807</v>
      </c>
      <c r="D29" s="37">
        <v>344749.75724700902</v>
      </c>
      <c r="E29" s="37">
        <v>324475.70584102598</v>
      </c>
      <c r="F29" s="37">
        <v>20274.0514059829</v>
      </c>
      <c r="G29" s="37">
        <v>324475.70584102598</v>
      </c>
      <c r="H29" s="37">
        <v>5.8808022282251599E-2</v>
      </c>
    </row>
    <row r="30" spans="1:9">
      <c r="A30" s="37">
        <v>29</v>
      </c>
      <c r="B30" s="37">
        <v>99</v>
      </c>
      <c r="C30" s="37">
        <v>21</v>
      </c>
      <c r="D30" s="37">
        <v>11808.365479161899</v>
      </c>
      <c r="E30" s="37">
        <v>10913.225504878599</v>
      </c>
      <c r="F30" s="37">
        <v>895.13997428333698</v>
      </c>
      <c r="G30" s="37">
        <v>10913.225504878599</v>
      </c>
      <c r="H30" s="37">
        <v>7.5805578330292903E-2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59</v>
      </c>
      <c r="D34" s="34">
        <v>112881.22</v>
      </c>
      <c r="E34" s="34">
        <v>104746.82</v>
      </c>
      <c r="F34" s="30"/>
      <c r="G34" s="30"/>
      <c r="H34" s="30"/>
    </row>
    <row r="35" spans="1:8">
      <c r="A35" s="30"/>
      <c r="B35" s="33">
        <v>71</v>
      </c>
      <c r="C35" s="34">
        <v>49</v>
      </c>
      <c r="D35" s="34">
        <v>101606.31</v>
      </c>
      <c r="E35" s="34">
        <v>110250.52</v>
      </c>
      <c r="F35" s="30"/>
      <c r="G35" s="30"/>
      <c r="H35" s="30"/>
    </row>
    <row r="36" spans="1:8">
      <c r="A36" s="30"/>
      <c r="B36" s="33">
        <v>72</v>
      </c>
      <c r="C36" s="34">
        <v>18</v>
      </c>
      <c r="D36" s="34">
        <v>47088.38</v>
      </c>
      <c r="E36" s="34">
        <v>46520.74</v>
      </c>
      <c r="F36" s="30"/>
      <c r="G36" s="30"/>
      <c r="H36" s="30"/>
    </row>
    <row r="37" spans="1:8">
      <c r="A37" s="30"/>
      <c r="B37" s="33">
        <v>73</v>
      </c>
      <c r="C37" s="34">
        <v>35</v>
      </c>
      <c r="D37" s="34">
        <v>61009.3</v>
      </c>
      <c r="E37" s="34">
        <v>74610.77</v>
      </c>
      <c r="F37" s="30"/>
      <c r="G37" s="30"/>
      <c r="H37" s="30"/>
    </row>
    <row r="38" spans="1:8">
      <c r="A38" s="30"/>
      <c r="B38" s="33">
        <v>77</v>
      </c>
      <c r="C38" s="34">
        <v>63</v>
      </c>
      <c r="D38" s="34">
        <v>77264.22</v>
      </c>
      <c r="E38" s="34">
        <v>93468.71</v>
      </c>
      <c r="F38" s="30"/>
      <c r="G38" s="30"/>
      <c r="H38" s="30"/>
    </row>
    <row r="39" spans="1:8">
      <c r="A39" s="30"/>
      <c r="B39" s="33">
        <v>78</v>
      </c>
      <c r="C39" s="34">
        <v>40</v>
      </c>
      <c r="D39" s="34">
        <v>51650.45</v>
      </c>
      <c r="E39" s="34">
        <v>44432.06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2016-11-23T00:21:42Z</dcterms:modified>
</cp:coreProperties>
</file>