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<sst xmlns="http://schemas.openxmlformats.org/spreadsheetml/2006/main" count="121" uniqueCount="80">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</sst>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19716889.475799996</v>
      </c>
      <c r="F3" s="25">
        <f>RA!I7</f>
        <v>1221831.8160000001</v>
      </c>
      <c r="G3" s="16">
        <f>SUM(G4:G42)</f>
        <v>18495057.659799997</v>
      </c>
      <c r="H3" s="27">
        <f>RA!J7</f>
        <v>6.1968791654466804</v>
      </c>
      <c r="I3" s="20">
        <f>SUM(I4:I42)</f>
        <v>19716894.309357308</v>
      </c>
      <c r="J3" s="21">
        <f>SUM(J4:J42)</f>
        <v>18495057.59661353</v>
      </c>
      <c r="K3" s="22">
        <f>E3-I3</f>
        <v>-4.8335573114454746</v>
      </c>
      <c r="L3" s="22">
        <f>G3-J3</f>
        <v>6.3186466693878174E-2</v>
      </c>
    </row>
    <row r="4" spans="1:13">
      <c r="A4" s="69">
        <f>RA!A8</f>
        <v>42704</v>
      </c>
      <c r="B4" s="12">
        <v>12</v>
      </c>
      <c r="C4" s="67" t="s">
        <v>6</v>
      </c>
      <c r="D4" s="67"/>
      <c r="E4" s="15">
        <f>VLOOKUP(C4,RA!B8:D35,3,0)</f>
        <v>561132.48620000004</v>
      </c>
      <c r="F4" s="25">
        <f>VLOOKUP(C4,RA!B8:I38,8,0)</f>
        <v>165282.17980000001</v>
      </c>
      <c r="G4" s="16">
        <f t="shared" ref="G4:G42" si="0">E4-F4</f>
        <v>395850.3064</v>
      </c>
      <c r="H4" s="27">
        <f>RA!J8</f>
        <v>29.455107994066399</v>
      </c>
      <c r="I4" s="20">
        <f>VLOOKUP(B4,RMS!B:D,3,FALSE)</f>
        <v>561133.03519743599</v>
      </c>
      <c r="J4" s="21">
        <f>VLOOKUP(B4,RMS!B:E,4,FALSE)</f>
        <v>395850.317294017</v>
      </c>
      <c r="K4" s="22">
        <f t="shared" ref="K4:K42" si="1">E4-I4</f>
        <v>-0.54899743595160544</v>
      </c>
      <c r="L4" s="22">
        <f t="shared" ref="L4:L42" si="2">G4-J4</f>
        <v>-1.0894017003010958E-2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57984.556400000001</v>
      </c>
      <c r="F5" s="25">
        <f>VLOOKUP(C5,RA!B9:I39,8,0)</f>
        <v>14380.658799999999</v>
      </c>
      <c r="G5" s="16">
        <f t="shared" si="0"/>
        <v>43603.897600000004</v>
      </c>
      <c r="H5" s="27">
        <f>RA!J9</f>
        <v>24.800843005155802</v>
      </c>
      <c r="I5" s="20">
        <f>VLOOKUP(B5,RMS!B:D,3,FALSE)</f>
        <v>57984.581179487199</v>
      </c>
      <c r="J5" s="21">
        <f>VLOOKUP(B5,RMS!B:E,4,FALSE)</f>
        <v>43603.900224786303</v>
      </c>
      <c r="K5" s="22">
        <f t="shared" si="1"/>
        <v>-2.4779487197520211E-2</v>
      </c>
      <c r="L5" s="22">
        <f t="shared" si="2"/>
        <v>-2.6247862988384441E-3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89036.072700000004</v>
      </c>
      <c r="F6" s="25">
        <f>VLOOKUP(C6,RA!B10:I40,8,0)</f>
        <v>27260.5003</v>
      </c>
      <c r="G6" s="16">
        <f t="shared" si="0"/>
        <v>61775.572400000005</v>
      </c>
      <c r="H6" s="27">
        <f>RA!J10</f>
        <v>30.6173660554999</v>
      </c>
      <c r="I6" s="20">
        <f>VLOOKUP(B6,RMS!B:D,3,FALSE)</f>
        <v>89037.970339172505</v>
      </c>
      <c r="J6" s="21">
        <f>VLOOKUP(B6,RMS!B:E,4,FALSE)</f>
        <v>61775.572546376599</v>
      </c>
      <c r="K6" s="22">
        <f>E6-I6</f>
        <v>-1.8976391725009307</v>
      </c>
      <c r="L6" s="22">
        <f t="shared" si="2"/>
        <v>-1.4637659478466958E-4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67891.099400000006</v>
      </c>
      <c r="F7" s="25">
        <f>VLOOKUP(C7,RA!B11:I41,8,0)</f>
        <v>16492.310099999999</v>
      </c>
      <c r="G7" s="16">
        <f t="shared" si="0"/>
        <v>51398.789300000004</v>
      </c>
      <c r="H7" s="27">
        <f>RA!J11</f>
        <v>24.292300825518801</v>
      </c>
      <c r="I7" s="20">
        <f>VLOOKUP(B7,RMS!B:D,3,FALSE)</f>
        <v>67891.121315732496</v>
      </c>
      <c r="J7" s="21">
        <f>VLOOKUP(B7,RMS!B:E,4,FALSE)</f>
        <v>51398.789753611702</v>
      </c>
      <c r="K7" s="22">
        <f t="shared" si="1"/>
        <v>-2.1915732490015216E-2</v>
      </c>
      <c r="L7" s="22">
        <f t="shared" si="2"/>
        <v>-4.5361169759416953E-4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452608.61359999998</v>
      </c>
      <c r="F8" s="25">
        <f>VLOOKUP(C8,RA!B12:I42,8,0)</f>
        <v>52081.675000000003</v>
      </c>
      <c r="G8" s="16">
        <f t="shared" si="0"/>
        <v>400526.93859999999</v>
      </c>
      <c r="H8" s="27">
        <f>RA!J12</f>
        <v>11.507000404996299</v>
      </c>
      <c r="I8" s="20">
        <f>VLOOKUP(B8,RMS!B:D,3,FALSE)</f>
        <v>452608.618163248</v>
      </c>
      <c r="J8" s="21">
        <f>VLOOKUP(B8,RMS!B:E,4,FALSE)</f>
        <v>400526.92787435901</v>
      </c>
      <c r="K8" s="22">
        <f t="shared" si="1"/>
        <v>-4.5632480178028345E-3</v>
      </c>
      <c r="L8" s="22">
        <f t="shared" si="2"/>
        <v>1.0725640982855111E-2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262363.201</v>
      </c>
      <c r="F9" s="25">
        <f>VLOOKUP(C9,RA!B13:I43,8,0)</f>
        <v>79309.973700000002</v>
      </c>
      <c r="G9" s="16">
        <f t="shared" si="0"/>
        <v>183053.2273</v>
      </c>
      <c r="H9" s="27">
        <f>RA!J13</f>
        <v>30.229076866614399</v>
      </c>
      <c r="I9" s="20">
        <f>VLOOKUP(B9,RMS!B:D,3,FALSE)</f>
        <v>262363.33261025598</v>
      </c>
      <c r="J9" s="21">
        <f>VLOOKUP(B9,RMS!B:E,4,FALSE)</f>
        <v>183053.228496581</v>
      </c>
      <c r="K9" s="22">
        <f t="shared" si="1"/>
        <v>-0.13161025597946718</v>
      </c>
      <c r="L9" s="22">
        <f t="shared" si="2"/>
        <v>-1.1965809972025454E-3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126815.01579999999</v>
      </c>
      <c r="F10" s="25">
        <f>VLOOKUP(C10,RA!B14:I43,8,0)</f>
        <v>25149.315500000001</v>
      </c>
      <c r="G10" s="16">
        <f t="shared" si="0"/>
        <v>101665.7003</v>
      </c>
      <c r="H10" s="27">
        <f>RA!J14</f>
        <v>19.831496563201199</v>
      </c>
      <c r="I10" s="20">
        <f>VLOOKUP(B10,RMS!B:D,3,FALSE)</f>
        <v>126815.017778632</v>
      </c>
      <c r="J10" s="21">
        <f>VLOOKUP(B10,RMS!B:E,4,FALSE)</f>
        <v>101665.697682051</v>
      </c>
      <c r="K10" s="22">
        <f t="shared" si="1"/>
        <v>-1.9786320044659078E-3</v>
      </c>
      <c r="L10" s="22">
        <f t="shared" si="2"/>
        <v>2.6179489941569045E-3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86088.116099999999</v>
      </c>
      <c r="F11" s="25">
        <f>VLOOKUP(C11,RA!B15:I44,8,0)</f>
        <v>19833.771400000001</v>
      </c>
      <c r="G11" s="16">
        <f t="shared" si="0"/>
        <v>66254.344700000001</v>
      </c>
      <c r="H11" s="27">
        <f>RA!J15</f>
        <v>23.038919073291201</v>
      </c>
      <c r="I11" s="20">
        <f>VLOOKUP(B11,RMS!B:D,3,FALSE)</f>
        <v>86088.146721367506</v>
      </c>
      <c r="J11" s="21">
        <f>VLOOKUP(B11,RMS!B:E,4,FALSE)</f>
        <v>66254.344666666701</v>
      </c>
      <c r="K11" s="22">
        <f t="shared" si="1"/>
        <v>-3.0621367506682873E-2</v>
      </c>
      <c r="L11" s="22">
        <f t="shared" si="2"/>
        <v>3.3333300962112844E-5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1298962.2069000001</v>
      </c>
      <c r="F12" s="25">
        <f>VLOOKUP(C12,RA!B16:I45,8,0)</f>
        <v>-252499.64799999999</v>
      </c>
      <c r="G12" s="16">
        <f t="shared" si="0"/>
        <v>1551461.8549000002</v>
      </c>
      <c r="H12" s="27">
        <f>RA!J16</f>
        <v>-19.4385677011031</v>
      </c>
      <c r="I12" s="20">
        <f>VLOOKUP(B12,RMS!B:D,3,FALSE)</f>
        <v>1298961.8169503401</v>
      </c>
      <c r="J12" s="21">
        <f>VLOOKUP(B12,RMS!B:E,4,FALSE)</f>
        <v>1551461.8548999999</v>
      </c>
      <c r="K12" s="22">
        <f t="shared" si="1"/>
        <v>0.3899496600497514</v>
      </c>
      <c r="L12" s="22">
        <f t="shared" si="2"/>
        <v>0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713671.95510000002</v>
      </c>
      <c r="F13" s="25">
        <f>VLOOKUP(C13,RA!B17:I46,8,0)</f>
        <v>51848.8151</v>
      </c>
      <c r="G13" s="16">
        <f t="shared" si="0"/>
        <v>661823.14</v>
      </c>
      <c r="H13" s="27">
        <f>RA!J17</f>
        <v>7.2650767246044996</v>
      </c>
      <c r="I13" s="20">
        <f>VLOOKUP(B13,RMS!B:D,3,FALSE)</f>
        <v>713671.96461452998</v>
      </c>
      <c r="J13" s="21">
        <f>VLOOKUP(B13,RMS!B:E,4,FALSE)</f>
        <v>661823.14070769201</v>
      </c>
      <c r="K13" s="22">
        <f t="shared" si="1"/>
        <v>-9.5145299565047026E-3</v>
      </c>
      <c r="L13" s="22">
        <f t="shared" si="2"/>
        <v>-7.0769200101494789E-4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1833785.5626999999</v>
      </c>
      <c r="F14" s="25">
        <f>VLOOKUP(C14,RA!B18:I47,8,0)</f>
        <v>137412.61429999999</v>
      </c>
      <c r="G14" s="16">
        <f t="shared" si="0"/>
        <v>1696372.9483999999</v>
      </c>
      <c r="H14" s="27">
        <f>RA!J18</f>
        <v>7.4933851097441604</v>
      </c>
      <c r="I14" s="20">
        <f>VLOOKUP(B14,RMS!B:D,3,FALSE)</f>
        <v>1833785.7131059801</v>
      </c>
      <c r="J14" s="21">
        <f>VLOOKUP(B14,RMS!B:E,4,FALSE)</f>
        <v>1696372.9271863201</v>
      </c>
      <c r="K14" s="22">
        <f t="shared" si="1"/>
        <v>-0.15040598018094897</v>
      </c>
      <c r="L14" s="22">
        <f t="shared" si="2"/>
        <v>2.1213679807260633E-2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746349.85499999998</v>
      </c>
      <c r="F15" s="25">
        <f>VLOOKUP(C15,RA!B19:I48,8,0)</f>
        <v>27856.683700000001</v>
      </c>
      <c r="G15" s="16">
        <f t="shared" si="0"/>
        <v>718493.17129999993</v>
      </c>
      <c r="H15" s="27">
        <f>RA!J19</f>
        <v>3.7323895105466298</v>
      </c>
      <c r="I15" s="20">
        <f>VLOOKUP(B15,RMS!B:D,3,FALSE)</f>
        <v>746349.83159401699</v>
      </c>
      <c r="J15" s="21">
        <f>VLOOKUP(B15,RMS!B:E,4,FALSE)</f>
        <v>718493.169138461</v>
      </c>
      <c r="K15" s="22">
        <f t="shared" si="1"/>
        <v>2.3405982996337116E-2</v>
      </c>
      <c r="L15" s="22">
        <f t="shared" si="2"/>
        <v>2.161538926884532E-3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1335387.7738999999</v>
      </c>
      <c r="F16" s="25">
        <f>VLOOKUP(C16,RA!B20:I49,8,0)</f>
        <v>99914.201400000005</v>
      </c>
      <c r="G16" s="16">
        <f t="shared" si="0"/>
        <v>1235473.5725</v>
      </c>
      <c r="H16" s="27">
        <f>RA!J20</f>
        <v>7.4820365554344299</v>
      </c>
      <c r="I16" s="20">
        <f>VLOOKUP(B16,RMS!B:D,3,FALSE)</f>
        <v>1335387.8922479199</v>
      </c>
      <c r="J16" s="21">
        <f>VLOOKUP(B16,RMS!B:E,4,FALSE)</f>
        <v>1235473.5725</v>
      </c>
      <c r="K16" s="22">
        <f t="shared" si="1"/>
        <v>-0.118347920011729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304229.98959999997</v>
      </c>
      <c r="F17" s="25">
        <f>VLOOKUP(C17,RA!B21:I50,8,0)</f>
        <v>43091.908900000002</v>
      </c>
      <c r="G17" s="16">
        <f t="shared" si="0"/>
        <v>261138.08069999996</v>
      </c>
      <c r="H17" s="27">
        <f>RA!J21</f>
        <v>14.1642541409731</v>
      </c>
      <c r="I17" s="20">
        <f>VLOOKUP(B17,RMS!B:D,3,FALSE)</f>
        <v>304229.71335836902</v>
      </c>
      <c r="J17" s="21">
        <f>VLOOKUP(B17,RMS!B:E,4,FALSE)</f>
        <v>261138.08065051</v>
      </c>
      <c r="K17" s="22">
        <f t="shared" si="1"/>
        <v>0.27624163095606491</v>
      </c>
      <c r="L17" s="22">
        <f t="shared" si="2"/>
        <v>4.9489957746118307E-5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1086350.3063000001</v>
      </c>
      <c r="F18" s="25">
        <f>VLOOKUP(C18,RA!B22:I51,8,0)</f>
        <v>56280.469899999996</v>
      </c>
      <c r="G18" s="16">
        <f t="shared" si="0"/>
        <v>1030069.8364</v>
      </c>
      <c r="H18" s="27">
        <f>RA!J22</f>
        <v>5.1806925973708804</v>
      </c>
      <c r="I18" s="20">
        <f>VLOOKUP(B18,RMS!B:D,3,FALSE)</f>
        <v>1086351.3201822899</v>
      </c>
      <c r="J18" s="21">
        <f>VLOOKUP(B18,RMS!B:E,4,FALSE)</f>
        <v>1030069.8495106</v>
      </c>
      <c r="K18" s="22">
        <f t="shared" si="1"/>
        <v>-1.0138822898734361</v>
      </c>
      <c r="L18" s="22">
        <f t="shared" si="2"/>
        <v>-1.311059994623065E-2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2179727.7711</v>
      </c>
      <c r="F19" s="25">
        <f>VLOOKUP(C19,RA!B23:I52,8,0)</f>
        <v>151249.36679999999</v>
      </c>
      <c r="G19" s="16">
        <f t="shared" si="0"/>
        <v>2028478.4043000001</v>
      </c>
      <c r="H19" s="27">
        <f>RA!J23</f>
        <v>6.9389108495723804</v>
      </c>
      <c r="I19" s="20">
        <f>VLOOKUP(B19,RMS!B:D,3,FALSE)</f>
        <v>2179729.1550547001</v>
      </c>
      <c r="J19" s="21">
        <f>VLOOKUP(B19,RMS!B:E,4,FALSE)</f>
        <v>2028478.42161368</v>
      </c>
      <c r="K19" s="22">
        <f t="shared" si="1"/>
        <v>-1.3839547000825405</v>
      </c>
      <c r="L19" s="22">
        <f t="shared" si="2"/>
        <v>-1.7313679913058877E-2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269948.57819999999</v>
      </c>
      <c r="F20" s="25">
        <f>VLOOKUP(C20,RA!B24:I53,8,0)</f>
        <v>37230.579400000002</v>
      </c>
      <c r="G20" s="16">
        <f t="shared" si="0"/>
        <v>232717.9988</v>
      </c>
      <c r="H20" s="27">
        <f>RA!J24</f>
        <v>13.791730131809199</v>
      </c>
      <c r="I20" s="20">
        <f>VLOOKUP(B20,RMS!B:D,3,FALSE)</f>
        <v>269948.66282424203</v>
      </c>
      <c r="J20" s="21">
        <f>VLOOKUP(B20,RMS!B:E,4,FALSE)</f>
        <v>232718.002454353</v>
      </c>
      <c r="K20" s="22">
        <f t="shared" si="1"/>
        <v>-8.4624242037534714E-2</v>
      </c>
      <c r="L20" s="22">
        <f t="shared" si="2"/>
        <v>-3.6543530004564673E-3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460000.08100000001</v>
      </c>
      <c r="F21" s="25">
        <f>VLOOKUP(C21,RA!B25:I54,8,0)</f>
        <v>28474.4159</v>
      </c>
      <c r="G21" s="16">
        <f t="shared" si="0"/>
        <v>431525.66509999998</v>
      </c>
      <c r="H21" s="27">
        <f>RA!J25</f>
        <v>6.1900893230494898</v>
      </c>
      <c r="I21" s="20">
        <f>VLOOKUP(B21,RMS!B:D,3,FALSE)</f>
        <v>460000.07530211803</v>
      </c>
      <c r="J21" s="21">
        <f>VLOOKUP(B21,RMS!B:E,4,FALSE)</f>
        <v>431525.66563375201</v>
      </c>
      <c r="K21" s="22">
        <f t="shared" si="1"/>
        <v>5.6978819775395095E-3</v>
      </c>
      <c r="L21" s="22">
        <f t="shared" si="2"/>
        <v>-5.337520269677043E-4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683441.17890000006</v>
      </c>
      <c r="F22" s="25">
        <f>VLOOKUP(C22,RA!B26:I55,8,0)</f>
        <v>148090.60990000001</v>
      </c>
      <c r="G22" s="16">
        <f t="shared" si="0"/>
        <v>535350.56900000002</v>
      </c>
      <c r="H22" s="27">
        <f>RA!J26</f>
        <v>21.668376807255299</v>
      </c>
      <c r="I22" s="20">
        <f>VLOOKUP(B22,RMS!B:D,3,FALSE)</f>
        <v>683441.20205107797</v>
      </c>
      <c r="J22" s="21">
        <f>VLOOKUP(B22,RMS!B:E,4,FALSE)</f>
        <v>535350.53587121505</v>
      </c>
      <c r="K22" s="22">
        <f t="shared" si="1"/>
        <v>-2.3151077912189066E-2</v>
      </c>
      <c r="L22" s="22">
        <f t="shared" si="2"/>
        <v>3.3128784969449043E-2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263110.44349999999</v>
      </c>
      <c r="F23" s="25">
        <f>VLOOKUP(C23,RA!B27:I56,8,0)</f>
        <v>58579.992700000003</v>
      </c>
      <c r="G23" s="16">
        <f t="shared" si="0"/>
        <v>204530.45079999999</v>
      </c>
      <c r="H23" s="27">
        <f>RA!J27</f>
        <v>22.264411826739199</v>
      </c>
      <c r="I23" s="20">
        <f>VLOOKUP(B23,RMS!B:D,3,FALSE)</f>
        <v>263110.35384004202</v>
      </c>
      <c r="J23" s="21">
        <f>VLOOKUP(B23,RMS!B:E,4,FALSE)</f>
        <v>204530.44809620001</v>
      </c>
      <c r="K23" s="22">
        <f t="shared" si="1"/>
        <v>8.9659957971889526E-2</v>
      </c>
      <c r="L23" s="22">
        <f t="shared" si="2"/>
        <v>2.7037999825552106E-3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1637255.959</v>
      </c>
      <c r="F24" s="25">
        <f>VLOOKUP(C24,RA!B28:I57,8,0)</f>
        <v>9871.4734000000008</v>
      </c>
      <c r="G24" s="16">
        <f t="shared" si="0"/>
        <v>1627384.4856</v>
      </c>
      <c r="H24" s="27">
        <f>RA!J28</f>
        <v>0.60292792618872404</v>
      </c>
      <c r="I24" s="20">
        <f>VLOOKUP(B24,RMS!B:D,3,FALSE)</f>
        <v>1637255.9739584101</v>
      </c>
      <c r="J24" s="21">
        <f>VLOOKUP(B24,RMS!B:E,4,FALSE)</f>
        <v>1627384.4559539801</v>
      </c>
      <c r="K24" s="22">
        <f t="shared" si="1"/>
        <v>-1.4958410058170557E-2</v>
      </c>
      <c r="L24" s="22">
        <f t="shared" si="2"/>
        <v>2.9646019916981459E-2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890026.96510000003</v>
      </c>
      <c r="F25" s="25">
        <f>VLOOKUP(C25,RA!B29:I58,8,0)</f>
        <v>99659.267600000006</v>
      </c>
      <c r="G25" s="16">
        <f t="shared" si="0"/>
        <v>790367.69750000001</v>
      </c>
      <c r="H25" s="27">
        <f>RA!J29</f>
        <v>11.1973312616211</v>
      </c>
      <c r="I25" s="20">
        <f>VLOOKUP(B25,RMS!B:D,3,FALSE)</f>
        <v>890027.15613716794</v>
      </c>
      <c r="J25" s="21">
        <f>VLOOKUP(B25,RMS!B:E,4,FALSE)</f>
        <v>790367.67740567098</v>
      </c>
      <c r="K25" s="22">
        <f t="shared" si="1"/>
        <v>-0.19103716791141778</v>
      </c>
      <c r="L25" s="22">
        <f t="shared" si="2"/>
        <v>2.009432902559638E-2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1049098.7265999999</v>
      </c>
      <c r="F26" s="25">
        <f>VLOOKUP(C26,RA!B30:I59,8,0)</f>
        <v>98391.467699999994</v>
      </c>
      <c r="G26" s="16">
        <f t="shared" si="0"/>
        <v>950707.2588999999</v>
      </c>
      <c r="H26" s="27">
        <f>RA!J30</f>
        <v>9.3786662022624601</v>
      </c>
      <c r="I26" s="20">
        <f>VLOOKUP(B26,RMS!B:D,3,FALSE)</f>
        <v>1049098.7570150399</v>
      </c>
      <c r="J26" s="21">
        <f>VLOOKUP(B26,RMS!B:E,4,FALSE)</f>
        <v>950707.30628945294</v>
      </c>
      <c r="K26" s="22">
        <f t="shared" si="1"/>
        <v>-3.0415039975196123E-2</v>
      </c>
      <c r="L26" s="22">
        <f t="shared" si="2"/>
        <v>-4.7389453044161201E-2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1362939.4712</v>
      </c>
      <c r="F27" s="25">
        <f>VLOOKUP(C27,RA!B31:I60,8,0)</f>
        <v>-21967.441900000002</v>
      </c>
      <c r="G27" s="16">
        <f t="shared" si="0"/>
        <v>1384906.9131</v>
      </c>
      <c r="H27" s="27">
        <f>RA!J31</f>
        <v>-1.61176944128405</v>
      </c>
      <c r="I27" s="20">
        <f>VLOOKUP(B27,RMS!B:D,3,FALSE)</f>
        <v>1362939.4974026501</v>
      </c>
      <c r="J27" s="21">
        <f>VLOOKUP(B27,RMS!B:E,4,FALSE)</f>
        <v>1384906.8639283199</v>
      </c>
      <c r="K27" s="22">
        <f t="shared" si="1"/>
        <v>-2.6202650042250752E-2</v>
      </c>
      <c r="L27" s="22">
        <f t="shared" si="2"/>
        <v>4.9171680118888617E-2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124372.5805</v>
      </c>
      <c r="F28" s="25">
        <f>VLOOKUP(C28,RA!B32:I61,8,0)</f>
        <v>28605.162700000001</v>
      </c>
      <c r="G28" s="16">
        <f t="shared" si="0"/>
        <v>95767.417799999996</v>
      </c>
      <c r="H28" s="27">
        <f>RA!J32</f>
        <v>22.999573205767799</v>
      </c>
      <c r="I28" s="20">
        <f>VLOOKUP(B28,RMS!B:D,3,FALSE)</f>
        <v>124372.497878814</v>
      </c>
      <c r="J28" s="21">
        <f>VLOOKUP(B28,RMS!B:E,4,FALSE)</f>
        <v>95767.449468208593</v>
      </c>
      <c r="K28" s="22">
        <f t="shared" si="1"/>
        <v>8.2621185996686108E-2</v>
      </c>
      <c r="L28" s="22">
        <f t="shared" si="2"/>
        <v>-3.1668208597693592E-2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354912.89539999998</v>
      </c>
      <c r="F30" s="25">
        <f>VLOOKUP(C30,RA!B34:I64,8,0)</f>
        <v>23927.9791</v>
      </c>
      <c r="G30" s="16">
        <f t="shared" si="0"/>
        <v>330984.91629999998</v>
      </c>
      <c r="H30" s="27">
        <f>RA!J34</f>
        <v>0</v>
      </c>
      <c r="I30" s="20">
        <f>VLOOKUP(B30,RMS!B:D,3,FALSE)</f>
        <v>354912.89510000002</v>
      </c>
      <c r="J30" s="21">
        <f>VLOOKUP(B30,RMS!B:E,4,FALSE)</f>
        <v>330984.89279999997</v>
      </c>
      <c r="K30" s="22">
        <f t="shared" si="1"/>
        <v>2.9999995604157448E-4</v>
      </c>
      <c r="L30" s="22">
        <f t="shared" si="2"/>
        <v>2.3500000010244548E-2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6.7419300369551998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406286.32</v>
      </c>
      <c r="F32" s="25">
        <f>VLOOKUP(C32,RA!B34:I65,8,0)</f>
        <v>5565.01</v>
      </c>
      <c r="G32" s="16">
        <f t="shared" si="0"/>
        <v>400721.31</v>
      </c>
      <c r="H32" s="27">
        <f>RA!J34</f>
        <v>0</v>
      </c>
      <c r="I32" s="20">
        <f>VLOOKUP(B32,RMS!B:D,3,FALSE)</f>
        <v>406286.32</v>
      </c>
      <c r="J32" s="21">
        <f>VLOOKUP(B32,RMS!B:E,4,FALSE)</f>
        <v>400721.31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190274.29</v>
      </c>
      <c r="F33" s="25">
        <f>VLOOKUP(C33,RA!B34:I65,8,0)</f>
        <v>-18389.830000000002</v>
      </c>
      <c r="G33" s="16">
        <f t="shared" si="0"/>
        <v>208664.12</v>
      </c>
      <c r="H33" s="27">
        <f>RA!J34</f>
        <v>0</v>
      </c>
      <c r="I33" s="20">
        <f>VLOOKUP(B33,RMS!B:D,3,FALSE)</f>
        <v>190274.29</v>
      </c>
      <c r="J33" s="21">
        <f>VLOOKUP(B33,RMS!B:E,4,FALSE)</f>
        <v>208664.12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67050.820000000007</v>
      </c>
      <c r="F34" s="25">
        <f>VLOOKUP(C34,RA!B34:I66,8,0)</f>
        <v>2733.4</v>
      </c>
      <c r="G34" s="16">
        <f t="shared" si="0"/>
        <v>64317.420000000006</v>
      </c>
      <c r="H34" s="27">
        <f>RA!J35</f>
        <v>6.7419300369551998</v>
      </c>
      <c r="I34" s="20">
        <f>VLOOKUP(B34,RMS!B:D,3,FALSE)</f>
        <v>67050.820000000007</v>
      </c>
      <c r="J34" s="21">
        <f>VLOOKUP(B34,RMS!B:E,4,FALSE)</f>
        <v>64317.42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102035.24</v>
      </c>
      <c r="F35" s="25">
        <f>VLOOKUP(C35,RA!B34:I67,8,0)</f>
        <v>-10544.28</v>
      </c>
      <c r="G35" s="16">
        <f t="shared" si="0"/>
        <v>112579.52</v>
      </c>
      <c r="H35" s="27">
        <f>RA!J34</f>
        <v>0</v>
      </c>
      <c r="I35" s="20">
        <f>VLOOKUP(B35,RMS!B:D,3,FALSE)</f>
        <v>102035.24</v>
      </c>
      <c r="J35" s="21">
        <f>VLOOKUP(B35,RMS!B:E,4,FALSE)</f>
        <v>112579.52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6.7419300369551998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18090.598000000002</v>
      </c>
      <c r="F37" s="25">
        <f>VLOOKUP(C37,RA!B8:I68,8,0)</f>
        <v>1792.5092</v>
      </c>
      <c r="G37" s="16">
        <f t="shared" si="0"/>
        <v>16298.088800000001</v>
      </c>
      <c r="H37" s="27">
        <f>RA!J35</f>
        <v>6.7419300369551998</v>
      </c>
      <c r="I37" s="20">
        <f>VLOOKUP(B37,RMS!B:D,3,FALSE)</f>
        <v>18090.5982905983</v>
      </c>
      <c r="J37" s="21">
        <f>VLOOKUP(B37,RMS!B:E,4,FALSE)</f>
        <v>16298.0897435897</v>
      </c>
      <c r="K37" s="22">
        <f t="shared" si="1"/>
        <v>-2.9059829830657691E-4</v>
      </c>
      <c r="L37" s="22">
        <f t="shared" si="2"/>
        <v>-9.435896990908077E-4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429183.26740000001</v>
      </c>
      <c r="F38" s="25">
        <f>VLOOKUP(C38,RA!B8:I69,8,0)</f>
        <v>12114.635</v>
      </c>
      <c r="G38" s="16">
        <f t="shared" si="0"/>
        <v>417068.6324</v>
      </c>
      <c r="H38" s="27">
        <f>RA!J36</f>
        <v>0</v>
      </c>
      <c r="I38" s="20">
        <f>VLOOKUP(B38,RMS!B:D,3,FALSE)</f>
        <v>429183.25999837101</v>
      </c>
      <c r="J38" s="21">
        <f>VLOOKUP(B38,RMS!B:E,4,FALSE)</f>
        <v>417068.633966667</v>
      </c>
      <c r="K38" s="22">
        <f t="shared" si="1"/>
        <v>7.4016290018334985E-3</v>
      </c>
      <c r="L38" s="22">
        <f t="shared" si="2"/>
        <v>-1.5666669933125377E-3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115709.04</v>
      </c>
      <c r="F39" s="25">
        <f>VLOOKUP(C39,RA!B9:I70,8,0)</f>
        <v>-9458.0300000000007</v>
      </c>
      <c r="G39" s="16">
        <f t="shared" si="0"/>
        <v>125167.06999999999</v>
      </c>
      <c r="H39" s="27">
        <f>RA!J37</f>
        <v>1.36972615765158</v>
      </c>
      <c r="I39" s="20">
        <f>VLOOKUP(B39,RMS!B:D,3,FALSE)</f>
        <v>115709.04</v>
      </c>
      <c r="J39" s="21">
        <f>VLOOKUP(B39,RMS!B:E,4,FALSE)</f>
        <v>125167.07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54623.14</v>
      </c>
      <c r="F40" s="25">
        <f>VLOOKUP(C40,RA!B10:I71,8,0)</f>
        <v>7311.81</v>
      </c>
      <c r="G40" s="16">
        <f t="shared" si="0"/>
        <v>47311.33</v>
      </c>
      <c r="H40" s="27">
        <f>RA!J38</f>
        <v>-9.6649053321917506</v>
      </c>
      <c r="I40" s="20">
        <f>VLOOKUP(B40,RMS!B:D,3,FALSE)</f>
        <v>54623.14</v>
      </c>
      <c r="J40" s="21">
        <f>VLOOKUP(B40,RMS!B:E,4,FALSE)</f>
        <v>47311.33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4.0766093539199098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36145.299200000001</v>
      </c>
      <c r="F42" s="25">
        <f>VLOOKUP(C42,RA!B8:I72,8,0)</f>
        <v>4898.2885999999999</v>
      </c>
      <c r="G42" s="16">
        <f t="shared" si="0"/>
        <v>31247.010600000001</v>
      </c>
      <c r="H42" s="27">
        <f>RA!J39</f>
        <v>4.0766093539199098</v>
      </c>
      <c r="I42" s="20">
        <f>VLOOKUP(B42,RMS!B:D,3,FALSE)</f>
        <v>36145.299145299097</v>
      </c>
      <c r="J42" s="21">
        <f>VLOOKUP(B42,RMS!B:E,4,FALSE)</f>
        <v>31247.0102564103</v>
      </c>
      <c r="K42" s="22">
        <f t="shared" si="1"/>
        <v>5.4700904001947492E-5</v>
      </c>
      <c r="L42" s="22">
        <f t="shared" si="2"/>
        <v>3.4358970151515678E-4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19716889.4758</v>
      </c>
      <c r="E7" s="65"/>
      <c r="F7" s="65"/>
      <c r="G7" s="53">
        <v>17388431.909499999</v>
      </c>
      <c r="H7" s="54">
        <v>13.390842707489201</v>
      </c>
      <c r="I7" s="53">
        <v>1221831.8160000001</v>
      </c>
      <c r="J7" s="54">
        <v>6.1968791654466804</v>
      </c>
      <c r="K7" s="53">
        <v>1305881.4251000001</v>
      </c>
      <c r="L7" s="54">
        <v>7.5100585946829703</v>
      </c>
      <c r="M7" s="54">
        <v>-6.4362359004811007E-2</v>
      </c>
      <c r="N7" s="53">
        <v>740985038.66170001</v>
      </c>
      <c r="O7" s="53">
        <v>7423143817.0913</v>
      </c>
      <c r="P7" s="53">
        <v>847196</v>
      </c>
      <c r="Q7" s="53">
        <v>809376</v>
      </c>
      <c r="R7" s="54">
        <v>4.6727355394773404</v>
      </c>
      <c r="S7" s="53">
        <v>23.2731144573393</v>
      </c>
      <c r="T7" s="53">
        <v>19.660563418732401</v>
      </c>
      <c r="U7" s="55">
        <v>15.5224219999812</v>
      </c>
    </row>
    <row r="8" spans="1:23" ht="12" thickBot="1">
      <c r="A8" s="74">
        <v>42704</v>
      </c>
      <c r="B8" s="70" t="s">
        <v>6</v>
      </c>
      <c r="C8" s="71"/>
      <c r="D8" s="56">
        <v>561132.48620000004</v>
      </c>
      <c r="E8" s="59"/>
      <c r="F8" s="59"/>
      <c r="G8" s="56">
        <v>586505.10789999994</v>
      </c>
      <c r="H8" s="57">
        <v>-4.32607003046357</v>
      </c>
      <c r="I8" s="56">
        <v>165282.17980000001</v>
      </c>
      <c r="J8" s="57">
        <v>29.455107994066399</v>
      </c>
      <c r="K8" s="56">
        <v>146824.38630000001</v>
      </c>
      <c r="L8" s="57">
        <v>25.033777936855401</v>
      </c>
      <c r="M8" s="57">
        <v>0.12571340473568199</v>
      </c>
      <c r="N8" s="56">
        <v>30543475.578200001</v>
      </c>
      <c r="O8" s="56">
        <v>277295090.4429</v>
      </c>
      <c r="P8" s="56">
        <v>19255</v>
      </c>
      <c r="Q8" s="56">
        <v>19219</v>
      </c>
      <c r="R8" s="57">
        <v>0.187314636557567</v>
      </c>
      <c r="S8" s="56">
        <v>29.142170148013498</v>
      </c>
      <c r="T8" s="56">
        <v>29.168132566730801</v>
      </c>
      <c r="U8" s="58">
        <v>-8.9088831015217002E-2</v>
      </c>
    </row>
    <row r="9" spans="1:23" ht="12" thickBot="1">
      <c r="A9" s="75"/>
      <c r="B9" s="70" t="s">
        <v>7</v>
      </c>
      <c r="C9" s="71"/>
      <c r="D9" s="56">
        <v>57984.556400000001</v>
      </c>
      <c r="E9" s="59"/>
      <c r="F9" s="59"/>
      <c r="G9" s="56">
        <v>60339.2091</v>
      </c>
      <c r="H9" s="57">
        <v>-3.9023592372542399</v>
      </c>
      <c r="I9" s="56">
        <v>14380.658799999999</v>
      </c>
      <c r="J9" s="57">
        <v>24.800843005155802</v>
      </c>
      <c r="K9" s="56">
        <v>14144.865900000001</v>
      </c>
      <c r="L9" s="57">
        <v>23.4422461132325</v>
      </c>
      <c r="M9" s="57">
        <v>1.6669857577086999E-2</v>
      </c>
      <c r="N9" s="56">
        <v>2518943.2494000001</v>
      </c>
      <c r="O9" s="56">
        <v>37745190.354500003</v>
      </c>
      <c r="P9" s="56">
        <v>3545</v>
      </c>
      <c r="Q9" s="56">
        <v>3360</v>
      </c>
      <c r="R9" s="57">
        <v>5.5059523809523698</v>
      </c>
      <c r="S9" s="56">
        <v>16.356715486600802</v>
      </c>
      <c r="T9" s="56">
        <v>16.2843098511905</v>
      </c>
      <c r="U9" s="58">
        <v>0.44266610536624301</v>
      </c>
    </row>
    <row r="10" spans="1:23" ht="12" thickBot="1">
      <c r="A10" s="75"/>
      <c r="B10" s="70" t="s">
        <v>8</v>
      </c>
      <c r="C10" s="71"/>
      <c r="D10" s="56">
        <v>89036.072700000004</v>
      </c>
      <c r="E10" s="59"/>
      <c r="F10" s="59"/>
      <c r="G10" s="56">
        <v>120359.6247</v>
      </c>
      <c r="H10" s="57">
        <v>-26.024966493601902</v>
      </c>
      <c r="I10" s="56">
        <v>27260.5003</v>
      </c>
      <c r="J10" s="57">
        <v>30.6173660554999</v>
      </c>
      <c r="K10" s="56">
        <v>28278.180799999998</v>
      </c>
      <c r="L10" s="57">
        <v>23.4947399266857</v>
      </c>
      <c r="M10" s="57">
        <v>-3.5988188462250999E-2</v>
      </c>
      <c r="N10" s="56">
        <v>4520264.5241</v>
      </c>
      <c r="O10" s="56">
        <v>60641110.643700004</v>
      </c>
      <c r="P10" s="56">
        <v>83241</v>
      </c>
      <c r="Q10" s="56">
        <v>80000</v>
      </c>
      <c r="R10" s="57">
        <v>4.0512499999999996</v>
      </c>
      <c r="S10" s="56">
        <v>1.0696180091541401</v>
      </c>
      <c r="T10" s="56">
        <v>0.93142596875000006</v>
      </c>
      <c r="U10" s="58">
        <v>12.9197563262258</v>
      </c>
    </row>
    <row r="11" spans="1:23" ht="12" thickBot="1">
      <c r="A11" s="75"/>
      <c r="B11" s="70" t="s">
        <v>9</v>
      </c>
      <c r="C11" s="71"/>
      <c r="D11" s="56">
        <v>67891.099400000006</v>
      </c>
      <c r="E11" s="59"/>
      <c r="F11" s="59"/>
      <c r="G11" s="56">
        <v>87167.066600000006</v>
      </c>
      <c r="H11" s="57">
        <v>-22.113818844512998</v>
      </c>
      <c r="I11" s="56">
        <v>16492.310099999999</v>
      </c>
      <c r="J11" s="57">
        <v>24.292300825518801</v>
      </c>
      <c r="K11" s="56">
        <v>15966.2502</v>
      </c>
      <c r="L11" s="57">
        <v>18.3168377952505</v>
      </c>
      <c r="M11" s="57">
        <v>3.2948243539363001E-2</v>
      </c>
      <c r="N11" s="56">
        <v>2553097.2426</v>
      </c>
      <c r="O11" s="56">
        <v>22510692.520500001</v>
      </c>
      <c r="P11" s="56">
        <v>2876</v>
      </c>
      <c r="Q11" s="56">
        <v>3102</v>
      </c>
      <c r="R11" s="57">
        <v>-7.2856221792392004</v>
      </c>
      <c r="S11" s="56">
        <v>23.606084631432498</v>
      </c>
      <c r="T11" s="56">
        <v>23.831307317859402</v>
      </c>
      <c r="U11" s="58">
        <v>-0.95408743103039695</v>
      </c>
    </row>
    <row r="12" spans="1:23" ht="12" thickBot="1">
      <c r="A12" s="75"/>
      <c r="B12" s="70" t="s">
        <v>10</v>
      </c>
      <c r="C12" s="71"/>
      <c r="D12" s="56">
        <v>452608.61359999998</v>
      </c>
      <c r="E12" s="59"/>
      <c r="F12" s="59"/>
      <c r="G12" s="56">
        <v>222861.40969999999</v>
      </c>
      <c r="H12" s="57">
        <v>103.089720292656</v>
      </c>
      <c r="I12" s="56">
        <v>52081.675000000003</v>
      </c>
      <c r="J12" s="57">
        <v>11.507000404996299</v>
      </c>
      <c r="K12" s="56">
        <v>34191.239300000001</v>
      </c>
      <c r="L12" s="57">
        <v>15.3419290248706</v>
      </c>
      <c r="M12" s="57">
        <v>0.52324619014321605</v>
      </c>
      <c r="N12" s="56">
        <v>14872229.014900001</v>
      </c>
      <c r="O12" s="56">
        <v>87080654.684900001</v>
      </c>
      <c r="P12" s="56">
        <v>1780</v>
      </c>
      <c r="Q12" s="56">
        <v>1807</v>
      </c>
      <c r="R12" s="57">
        <v>-1.49418926397343</v>
      </c>
      <c r="S12" s="56">
        <v>254.27450202247201</v>
      </c>
      <c r="T12" s="56">
        <v>252.470810846707</v>
      </c>
      <c r="U12" s="58">
        <v>0.70934803191757301</v>
      </c>
    </row>
    <row r="13" spans="1:23" ht="12" thickBot="1">
      <c r="A13" s="75"/>
      <c r="B13" s="70" t="s">
        <v>11</v>
      </c>
      <c r="C13" s="71"/>
      <c r="D13" s="56">
        <v>262363.201</v>
      </c>
      <c r="E13" s="59"/>
      <c r="F13" s="59"/>
      <c r="G13" s="56">
        <v>311469.3921</v>
      </c>
      <c r="H13" s="57">
        <v>-15.765976479715899</v>
      </c>
      <c r="I13" s="56">
        <v>79309.973700000002</v>
      </c>
      <c r="J13" s="57">
        <v>30.229076866614399</v>
      </c>
      <c r="K13" s="56">
        <v>93033.610499999995</v>
      </c>
      <c r="L13" s="57">
        <v>29.869262553455201</v>
      </c>
      <c r="M13" s="57">
        <v>-0.14751267553998701</v>
      </c>
      <c r="N13" s="56">
        <v>15892373.295399999</v>
      </c>
      <c r="O13" s="56">
        <v>119723229.4603</v>
      </c>
      <c r="P13" s="56">
        <v>7647</v>
      </c>
      <c r="Q13" s="56">
        <v>7431</v>
      </c>
      <c r="R13" s="57">
        <v>2.9067420266451398</v>
      </c>
      <c r="S13" s="56">
        <v>34.309297894599197</v>
      </c>
      <c r="T13" s="56">
        <v>35.992818974565999</v>
      </c>
      <c r="U13" s="58">
        <v>-4.9068945833247</v>
      </c>
    </row>
    <row r="14" spans="1:23" ht="12" thickBot="1">
      <c r="A14" s="75"/>
      <c r="B14" s="70" t="s">
        <v>12</v>
      </c>
      <c r="C14" s="71"/>
      <c r="D14" s="56">
        <v>126815.01579999999</v>
      </c>
      <c r="E14" s="59"/>
      <c r="F14" s="59"/>
      <c r="G14" s="56">
        <v>173905.20600000001</v>
      </c>
      <c r="H14" s="57">
        <v>-27.0780796521986</v>
      </c>
      <c r="I14" s="56">
        <v>25149.315500000001</v>
      </c>
      <c r="J14" s="57">
        <v>19.831496563201199</v>
      </c>
      <c r="K14" s="56">
        <v>32833.383999999998</v>
      </c>
      <c r="L14" s="57">
        <v>18.880046638741799</v>
      </c>
      <c r="M14" s="57">
        <v>-0.23403218200109999</v>
      </c>
      <c r="N14" s="56">
        <v>5168341.6642000005</v>
      </c>
      <c r="O14" s="56">
        <v>48426022.998899996</v>
      </c>
      <c r="P14" s="56">
        <v>2056</v>
      </c>
      <c r="Q14" s="56">
        <v>2041</v>
      </c>
      <c r="R14" s="57">
        <v>0.73493385595295702</v>
      </c>
      <c r="S14" s="56">
        <v>61.680455155642001</v>
      </c>
      <c r="T14" s="56">
        <v>55.900121705046601</v>
      </c>
      <c r="U14" s="58">
        <v>9.3714182815441394</v>
      </c>
    </row>
    <row r="15" spans="1:23" ht="12" thickBot="1">
      <c r="A15" s="75"/>
      <c r="B15" s="70" t="s">
        <v>13</v>
      </c>
      <c r="C15" s="71"/>
      <c r="D15" s="56">
        <v>86088.116099999999</v>
      </c>
      <c r="E15" s="59"/>
      <c r="F15" s="59"/>
      <c r="G15" s="56">
        <v>112803.8175</v>
      </c>
      <c r="H15" s="57">
        <v>-23.683330929824301</v>
      </c>
      <c r="I15" s="56">
        <v>19833.771400000001</v>
      </c>
      <c r="J15" s="57">
        <v>23.038919073291201</v>
      </c>
      <c r="K15" s="56">
        <v>7608.2518</v>
      </c>
      <c r="L15" s="57">
        <v>6.7446758173764803</v>
      </c>
      <c r="M15" s="57">
        <v>1.60687631290016</v>
      </c>
      <c r="N15" s="56">
        <v>5645047.5850999998</v>
      </c>
      <c r="O15" s="56">
        <v>44179758.620899998</v>
      </c>
      <c r="P15" s="56">
        <v>2466</v>
      </c>
      <c r="Q15" s="56">
        <v>2612</v>
      </c>
      <c r="R15" s="57">
        <v>-5.5895865237365996</v>
      </c>
      <c r="S15" s="56">
        <v>34.9100227493917</v>
      </c>
      <c r="T15" s="56">
        <v>28.837868529862199</v>
      </c>
      <c r="U15" s="58">
        <v>17.3937274779787</v>
      </c>
    </row>
    <row r="16" spans="1:23" ht="12" thickBot="1">
      <c r="A16" s="75"/>
      <c r="B16" s="70" t="s">
        <v>14</v>
      </c>
      <c r="C16" s="71"/>
      <c r="D16" s="56">
        <v>1298962.2069000001</v>
      </c>
      <c r="E16" s="59"/>
      <c r="F16" s="59"/>
      <c r="G16" s="56">
        <v>638478.19070000004</v>
      </c>
      <c r="H16" s="57">
        <v>103.446605666495</v>
      </c>
      <c r="I16" s="56">
        <v>-252499.64799999999</v>
      </c>
      <c r="J16" s="57">
        <v>-19.4385677011031</v>
      </c>
      <c r="K16" s="56">
        <v>-14032.1476</v>
      </c>
      <c r="L16" s="57">
        <v>-2.19774892931202</v>
      </c>
      <c r="M16" s="57">
        <v>16.994369443491301</v>
      </c>
      <c r="N16" s="56">
        <v>29704403.849800002</v>
      </c>
      <c r="O16" s="56">
        <v>378906759.74269998</v>
      </c>
      <c r="P16" s="56">
        <v>27954</v>
      </c>
      <c r="Q16" s="56">
        <v>26759</v>
      </c>
      <c r="R16" s="57">
        <v>4.4657872117792197</v>
      </c>
      <c r="S16" s="56">
        <v>46.46784742434</v>
      </c>
      <c r="T16" s="56">
        <v>32.780169438319803</v>
      </c>
      <c r="U16" s="58">
        <v>29.4562342452096</v>
      </c>
    </row>
    <row r="17" spans="1:21" ht="12" thickBot="1">
      <c r="A17" s="75"/>
      <c r="B17" s="70" t="s">
        <v>15</v>
      </c>
      <c r="C17" s="71"/>
      <c r="D17" s="56">
        <v>713671.95510000002</v>
      </c>
      <c r="E17" s="59"/>
      <c r="F17" s="59"/>
      <c r="G17" s="56">
        <v>403892.43410000001</v>
      </c>
      <c r="H17" s="57">
        <v>76.698520409347793</v>
      </c>
      <c r="I17" s="56">
        <v>51848.8151</v>
      </c>
      <c r="J17" s="57">
        <v>7.2650767246044996</v>
      </c>
      <c r="K17" s="56">
        <v>34811.194300000003</v>
      </c>
      <c r="L17" s="57">
        <v>8.6189270610058202</v>
      </c>
      <c r="M17" s="57">
        <v>0.48942936726534497</v>
      </c>
      <c r="N17" s="56">
        <v>23572232.014400002</v>
      </c>
      <c r="O17" s="56">
        <v>375270253.22130001</v>
      </c>
      <c r="P17" s="56">
        <v>9004</v>
      </c>
      <c r="Q17" s="56">
        <v>8346</v>
      </c>
      <c r="R17" s="57">
        <v>7.8840162952312598</v>
      </c>
      <c r="S17" s="56">
        <v>79.261656497112398</v>
      </c>
      <c r="T17" s="56">
        <v>52.4267407740235</v>
      </c>
      <c r="U17" s="58">
        <v>33.856112664093203</v>
      </c>
    </row>
    <row r="18" spans="1:21" ht="12" customHeight="1" thickBot="1">
      <c r="A18" s="75"/>
      <c r="B18" s="70" t="s">
        <v>16</v>
      </c>
      <c r="C18" s="71"/>
      <c r="D18" s="56">
        <v>1833785.5626999999</v>
      </c>
      <c r="E18" s="59"/>
      <c r="F18" s="59"/>
      <c r="G18" s="56">
        <v>1620564.0107</v>
      </c>
      <c r="H18" s="57">
        <v>13.1572434406895</v>
      </c>
      <c r="I18" s="56">
        <v>137412.61429999999</v>
      </c>
      <c r="J18" s="57">
        <v>7.4933851097441604</v>
      </c>
      <c r="K18" s="56">
        <v>120212.1583</v>
      </c>
      <c r="L18" s="57">
        <v>7.4179210143062804</v>
      </c>
      <c r="M18" s="57">
        <v>0.14308416256095099</v>
      </c>
      <c r="N18" s="56">
        <v>62140777.284000002</v>
      </c>
      <c r="O18" s="56">
        <v>720705925.81939995</v>
      </c>
      <c r="P18" s="56">
        <v>57104</v>
      </c>
      <c r="Q18" s="56">
        <v>53507</v>
      </c>
      <c r="R18" s="57">
        <v>6.7224849085166403</v>
      </c>
      <c r="S18" s="56">
        <v>32.113084244536303</v>
      </c>
      <c r="T18" s="56">
        <v>22.600343583082601</v>
      </c>
      <c r="U18" s="58">
        <v>29.622631663204999</v>
      </c>
    </row>
    <row r="19" spans="1:21" ht="12" customHeight="1" thickBot="1">
      <c r="A19" s="75"/>
      <c r="B19" s="70" t="s">
        <v>17</v>
      </c>
      <c r="C19" s="71"/>
      <c r="D19" s="56">
        <v>746349.85499999998</v>
      </c>
      <c r="E19" s="59"/>
      <c r="F19" s="59"/>
      <c r="G19" s="56">
        <v>631637.06279999996</v>
      </c>
      <c r="H19" s="57">
        <v>18.161187643341702</v>
      </c>
      <c r="I19" s="56">
        <v>27856.683700000001</v>
      </c>
      <c r="J19" s="57">
        <v>3.7323895105466298</v>
      </c>
      <c r="K19" s="56">
        <v>13972.4851</v>
      </c>
      <c r="L19" s="57">
        <v>2.2121065914120099</v>
      </c>
      <c r="M19" s="57">
        <v>0.99368140317429998</v>
      </c>
      <c r="N19" s="56">
        <v>23321043.261500001</v>
      </c>
      <c r="O19" s="56">
        <v>221791814.28780001</v>
      </c>
      <c r="P19" s="56">
        <v>12900</v>
      </c>
      <c r="Q19" s="56">
        <v>12257</v>
      </c>
      <c r="R19" s="57">
        <v>5.2459818879007996</v>
      </c>
      <c r="S19" s="56">
        <v>57.856577906976703</v>
      </c>
      <c r="T19" s="56">
        <v>48.234209406869503</v>
      </c>
      <c r="U19" s="58">
        <v>16.631416596360499</v>
      </c>
    </row>
    <row r="20" spans="1:21" ht="12" thickBot="1">
      <c r="A20" s="75"/>
      <c r="B20" s="70" t="s">
        <v>18</v>
      </c>
      <c r="C20" s="71"/>
      <c r="D20" s="56">
        <v>1335387.7738999999</v>
      </c>
      <c r="E20" s="59"/>
      <c r="F20" s="59"/>
      <c r="G20" s="56">
        <v>1099005.9541</v>
      </c>
      <c r="H20" s="57">
        <v>21.5086932803361</v>
      </c>
      <c r="I20" s="56">
        <v>99914.201400000005</v>
      </c>
      <c r="J20" s="57">
        <v>7.4820365554344299</v>
      </c>
      <c r="K20" s="56">
        <v>81715.6397</v>
      </c>
      <c r="L20" s="57">
        <v>7.4354137386743</v>
      </c>
      <c r="M20" s="57">
        <v>0.22270598097024999</v>
      </c>
      <c r="N20" s="56">
        <v>55337296.819499999</v>
      </c>
      <c r="O20" s="56">
        <v>446125628.93010002</v>
      </c>
      <c r="P20" s="56">
        <v>41672</v>
      </c>
      <c r="Q20" s="56">
        <v>41141</v>
      </c>
      <c r="R20" s="57">
        <v>1.2906832600082701</v>
      </c>
      <c r="S20" s="56">
        <v>32.045204787387199</v>
      </c>
      <c r="T20" s="56">
        <v>26.879210337619401</v>
      </c>
      <c r="U20" s="58">
        <v>16.120959388598202</v>
      </c>
    </row>
    <row r="21" spans="1:21" ht="12" customHeight="1" thickBot="1">
      <c r="A21" s="75"/>
      <c r="B21" s="70" t="s">
        <v>19</v>
      </c>
      <c r="C21" s="71"/>
      <c r="D21" s="56">
        <v>304229.98959999997</v>
      </c>
      <c r="E21" s="59"/>
      <c r="F21" s="59"/>
      <c r="G21" s="56">
        <v>336643.22529999999</v>
      </c>
      <c r="H21" s="57">
        <v>-9.6283641743019999</v>
      </c>
      <c r="I21" s="56">
        <v>43091.908900000002</v>
      </c>
      <c r="J21" s="57">
        <v>14.1642541409731</v>
      </c>
      <c r="K21" s="56">
        <v>35049.8243</v>
      </c>
      <c r="L21" s="57">
        <v>10.411563835501299</v>
      </c>
      <c r="M21" s="57">
        <v>0.22944721580244901</v>
      </c>
      <c r="N21" s="56">
        <v>14411012.529200001</v>
      </c>
      <c r="O21" s="56">
        <v>139242891.98069999</v>
      </c>
      <c r="P21" s="56">
        <v>25308</v>
      </c>
      <c r="Q21" s="56">
        <v>26085</v>
      </c>
      <c r="R21" s="57">
        <v>-2.9787234042553199</v>
      </c>
      <c r="S21" s="56">
        <v>12.021099636478599</v>
      </c>
      <c r="T21" s="56">
        <v>11.5730019934828</v>
      </c>
      <c r="U21" s="58">
        <v>3.7275927872352699</v>
      </c>
    </row>
    <row r="22" spans="1:21" ht="12" customHeight="1" thickBot="1">
      <c r="A22" s="75"/>
      <c r="B22" s="70" t="s">
        <v>20</v>
      </c>
      <c r="C22" s="71"/>
      <c r="D22" s="56">
        <v>1086350.3063000001</v>
      </c>
      <c r="E22" s="59"/>
      <c r="F22" s="59"/>
      <c r="G22" s="56">
        <v>957471.35230000003</v>
      </c>
      <c r="H22" s="57">
        <v>13.460345700204201</v>
      </c>
      <c r="I22" s="56">
        <v>56280.469899999996</v>
      </c>
      <c r="J22" s="57">
        <v>5.1806925973708804</v>
      </c>
      <c r="K22" s="56">
        <v>96539.753100000002</v>
      </c>
      <c r="L22" s="57">
        <v>10.0827824109929</v>
      </c>
      <c r="M22" s="57">
        <v>-0.417022852319684</v>
      </c>
      <c r="N22" s="56">
        <v>38092637.194799997</v>
      </c>
      <c r="O22" s="56">
        <v>482152351.11900002</v>
      </c>
      <c r="P22" s="56">
        <v>56522</v>
      </c>
      <c r="Q22" s="56">
        <v>53542</v>
      </c>
      <c r="R22" s="57">
        <v>5.5657241044413803</v>
      </c>
      <c r="S22" s="56">
        <v>19.219955173206898</v>
      </c>
      <c r="T22" s="56">
        <v>16.787409562586401</v>
      </c>
      <c r="U22" s="58">
        <v>12.6563542354747</v>
      </c>
    </row>
    <row r="23" spans="1:21" ht="12" thickBot="1">
      <c r="A23" s="75"/>
      <c r="B23" s="70" t="s">
        <v>21</v>
      </c>
      <c r="C23" s="71"/>
      <c r="D23" s="56">
        <v>2179727.7711</v>
      </c>
      <c r="E23" s="59"/>
      <c r="F23" s="59"/>
      <c r="G23" s="56">
        <v>2788256.4374000002</v>
      </c>
      <c r="H23" s="57">
        <v>-21.824702281237901</v>
      </c>
      <c r="I23" s="56">
        <v>151249.36679999999</v>
      </c>
      <c r="J23" s="57">
        <v>6.9389108495723804</v>
      </c>
      <c r="K23" s="56">
        <v>118274.9639</v>
      </c>
      <c r="L23" s="57">
        <v>4.2418969185735804</v>
      </c>
      <c r="M23" s="57">
        <v>0.27879444484869498</v>
      </c>
      <c r="N23" s="56">
        <v>108939993.9365</v>
      </c>
      <c r="O23" s="56">
        <v>1087439067.1585</v>
      </c>
      <c r="P23" s="56">
        <v>67310</v>
      </c>
      <c r="Q23" s="56">
        <v>67252</v>
      </c>
      <c r="R23" s="57">
        <v>8.6242788318569005E-2</v>
      </c>
      <c r="S23" s="56">
        <v>32.383416596345299</v>
      </c>
      <c r="T23" s="56">
        <v>30.098610862130499</v>
      </c>
      <c r="U23" s="58">
        <v>7.0554807810879296</v>
      </c>
    </row>
    <row r="24" spans="1:21" ht="12" thickBot="1">
      <c r="A24" s="75"/>
      <c r="B24" s="70" t="s">
        <v>22</v>
      </c>
      <c r="C24" s="71"/>
      <c r="D24" s="56">
        <v>269948.57819999999</v>
      </c>
      <c r="E24" s="59"/>
      <c r="F24" s="59"/>
      <c r="G24" s="56">
        <v>241424.79250000001</v>
      </c>
      <c r="H24" s="57">
        <v>11.8147707220251</v>
      </c>
      <c r="I24" s="56">
        <v>37230.579400000002</v>
      </c>
      <c r="J24" s="57">
        <v>13.791730131809199</v>
      </c>
      <c r="K24" s="56">
        <v>38102.972800000003</v>
      </c>
      <c r="L24" s="57">
        <v>15.7825434601958</v>
      </c>
      <c r="M24" s="57">
        <v>-2.2895678103100999E-2</v>
      </c>
      <c r="N24" s="56">
        <v>9390561.1002999991</v>
      </c>
      <c r="O24" s="56">
        <v>104992358.86830001</v>
      </c>
      <c r="P24" s="56">
        <v>26203</v>
      </c>
      <c r="Q24" s="56">
        <v>25004</v>
      </c>
      <c r="R24" s="57">
        <v>4.7952327627579496</v>
      </c>
      <c r="S24" s="56">
        <v>10.3022012059688</v>
      </c>
      <c r="T24" s="56">
        <v>10.247823752199601</v>
      </c>
      <c r="U24" s="58">
        <v>0.52782364352997102</v>
      </c>
    </row>
    <row r="25" spans="1:21" ht="12" thickBot="1">
      <c r="A25" s="75"/>
      <c r="B25" s="70" t="s">
        <v>23</v>
      </c>
      <c r="C25" s="71"/>
      <c r="D25" s="56">
        <v>460000.08100000001</v>
      </c>
      <c r="E25" s="59"/>
      <c r="F25" s="59"/>
      <c r="G25" s="56">
        <v>300525.21950000001</v>
      </c>
      <c r="H25" s="57">
        <v>53.065383918636499</v>
      </c>
      <c r="I25" s="56">
        <v>28474.4159</v>
      </c>
      <c r="J25" s="57">
        <v>6.1900893230494898</v>
      </c>
      <c r="K25" s="56">
        <v>22533.3459</v>
      </c>
      <c r="L25" s="57">
        <v>7.4979883343866902</v>
      </c>
      <c r="M25" s="57">
        <v>0.26365680562334998</v>
      </c>
      <c r="N25" s="56">
        <v>13551651.7239</v>
      </c>
      <c r="O25" s="56">
        <v>125394016.5747</v>
      </c>
      <c r="P25" s="56">
        <v>19514</v>
      </c>
      <c r="Q25" s="56">
        <v>18286</v>
      </c>
      <c r="R25" s="57">
        <v>6.7155200699989201</v>
      </c>
      <c r="S25" s="56">
        <v>23.572823665061001</v>
      </c>
      <c r="T25" s="56">
        <v>22.132440347807101</v>
      </c>
      <c r="U25" s="58">
        <v>6.1103554572837</v>
      </c>
    </row>
    <row r="26" spans="1:21" ht="12" thickBot="1">
      <c r="A26" s="75"/>
      <c r="B26" s="70" t="s">
        <v>24</v>
      </c>
      <c r="C26" s="71"/>
      <c r="D26" s="56">
        <v>683441.17890000006</v>
      </c>
      <c r="E26" s="59"/>
      <c r="F26" s="59"/>
      <c r="G26" s="56">
        <v>574213.96360000002</v>
      </c>
      <c r="H26" s="57">
        <v>19.022040950590299</v>
      </c>
      <c r="I26" s="56">
        <v>148090.60990000001</v>
      </c>
      <c r="J26" s="57">
        <v>21.668376807255299</v>
      </c>
      <c r="K26" s="56">
        <v>124300.4849</v>
      </c>
      <c r="L26" s="57">
        <v>21.647067605375799</v>
      </c>
      <c r="M26" s="57">
        <v>0.19139205304902299</v>
      </c>
      <c r="N26" s="56">
        <v>21930110.320599999</v>
      </c>
      <c r="O26" s="56">
        <v>234333635.35569999</v>
      </c>
      <c r="P26" s="56">
        <v>48626</v>
      </c>
      <c r="Q26" s="56">
        <v>45082</v>
      </c>
      <c r="R26" s="57">
        <v>7.8612306463777202</v>
      </c>
      <c r="S26" s="56">
        <v>14.055056531485199</v>
      </c>
      <c r="T26" s="56">
        <v>14.423090989752</v>
      </c>
      <c r="U26" s="58">
        <v>-2.6185199429283701</v>
      </c>
    </row>
    <row r="27" spans="1:21" ht="12" thickBot="1">
      <c r="A27" s="75"/>
      <c r="B27" s="70" t="s">
        <v>25</v>
      </c>
      <c r="C27" s="71"/>
      <c r="D27" s="56">
        <v>263110.44349999999</v>
      </c>
      <c r="E27" s="59"/>
      <c r="F27" s="59"/>
      <c r="G27" s="56">
        <v>226598.6777</v>
      </c>
      <c r="H27" s="57">
        <v>16.112965075788701</v>
      </c>
      <c r="I27" s="56">
        <v>58579.992700000003</v>
      </c>
      <c r="J27" s="57">
        <v>22.264411826739199</v>
      </c>
      <c r="K27" s="56">
        <v>62407.517899999999</v>
      </c>
      <c r="L27" s="57">
        <v>27.540989441528399</v>
      </c>
      <c r="M27" s="57">
        <v>-6.1331155745259998E-2</v>
      </c>
      <c r="N27" s="56">
        <v>7810376.9378000004</v>
      </c>
      <c r="O27" s="56">
        <v>85598037.671200007</v>
      </c>
      <c r="P27" s="56">
        <v>30151</v>
      </c>
      <c r="Q27" s="56">
        <v>28607</v>
      </c>
      <c r="R27" s="57">
        <v>5.3972803859195304</v>
      </c>
      <c r="S27" s="56">
        <v>8.7264251102782708</v>
      </c>
      <c r="T27" s="56">
        <v>9.9848483832628396</v>
      </c>
      <c r="U27" s="58">
        <v>-14.420833927771399</v>
      </c>
    </row>
    <row r="28" spans="1:21" ht="12" thickBot="1">
      <c r="A28" s="75"/>
      <c r="B28" s="70" t="s">
        <v>26</v>
      </c>
      <c r="C28" s="71"/>
      <c r="D28" s="56">
        <v>1637255.959</v>
      </c>
      <c r="E28" s="59"/>
      <c r="F28" s="59"/>
      <c r="G28" s="56">
        <v>1067617.0497999999</v>
      </c>
      <c r="H28" s="57">
        <v>53.356108288708299</v>
      </c>
      <c r="I28" s="56">
        <v>9871.4734000000008</v>
      </c>
      <c r="J28" s="57">
        <v>0.60292792618872404</v>
      </c>
      <c r="K28" s="56">
        <v>61763.3851</v>
      </c>
      <c r="L28" s="57">
        <v>5.7851628644906299</v>
      </c>
      <c r="M28" s="57">
        <v>-0.84017272719075797</v>
      </c>
      <c r="N28" s="56">
        <v>45702052.983800001</v>
      </c>
      <c r="O28" s="56">
        <v>372693427.58780003</v>
      </c>
      <c r="P28" s="56">
        <v>49020</v>
      </c>
      <c r="Q28" s="56">
        <v>44851</v>
      </c>
      <c r="R28" s="57">
        <v>9.2952219571469996</v>
      </c>
      <c r="S28" s="56">
        <v>33.399754365565101</v>
      </c>
      <c r="T28" s="56">
        <v>29.054341348019001</v>
      </c>
      <c r="U28" s="58">
        <v>13.010314297479299</v>
      </c>
    </row>
    <row r="29" spans="1:21" ht="12" thickBot="1">
      <c r="A29" s="75"/>
      <c r="B29" s="70" t="s">
        <v>27</v>
      </c>
      <c r="C29" s="71"/>
      <c r="D29" s="56">
        <v>890026.96510000003</v>
      </c>
      <c r="E29" s="59"/>
      <c r="F29" s="59"/>
      <c r="G29" s="56">
        <v>679402.6753</v>
      </c>
      <c r="H29" s="57">
        <v>31.001392466845399</v>
      </c>
      <c r="I29" s="56">
        <v>99659.267600000006</v>
      </c>
      <c r="J29" s="57">
        <v>11.1973312616211</v>
      </c>
      <c r="K29" s="56">
        <v>101298.55560000001</v>
      </c>
      <c r="L29" s="57">
        <v>14.9099435846746</v>
      </c>
      <c r="M29" s="57">
        <v>-1.6182738147552E-2</v>
      </c>
      <c r="N29" s="56">
        <v>26102395.756099999</v>
      </c>
      <c r="O29" s="56">
        <v>258621008.43360001</v>
      </c>
      <c r="P29" s="56">
        <v>109715</v>
      </c>
      <c r="Q29" s="56">
        <v>105918</v>
      </c>
      <c r="R29" s="57">
        <v>3.5848486565078601</v>
      </c>
      <c r="S29" s="56">
        <v>8.1121721286970807</v>
      </c>
      <c r="T29" s="56">
        <v>7.0604289743008799</v>
      </c>
      <c r="U29" s="58">
        <v>12.965000467330199</v>
      </c>
    </row>
    <row r="30" spans="1:21" ht="12" thickBot="1">
      <c r="A30" s="75"/>
      <c r="B30" s="70" t="s">
        <v>28</v>
      </c>
      <c r="C30" s="71"/>
      <c r="D30" s="56">
        <v>1049098.7265999999</v>
      </c>
      <c r="E30" s="59"/>
      <c r="F30" s="59"/>
      <c r="G30" s="56">
        <v>674962.30079999997</v>
      </c>
      <c r="H30" s="57">
        <v>55.430714479394503</v>
      </c>
      <c r="I30" s="56">
        <v>98391.467699999994</v>
      </c>
      <c r="J30" s="57">
        <v>9.3786662022624601</v>
      </c>
      <c r="K30" s="56">
        <v>96152.748300000007</v>
      </c>
      <c r="L30" s="57">
        <v>14.2456472288948</v>
      </c>
      <c r="M30" s="57">
        <v>2.3282947597244998E-2</v>
      </c>
      <c r="N30" s="56">
        <v>30561128.5715</v>
      </c>
      <c r="O30" s="56">
        <v>406503980.85549998</v>
      </c>
      <c r="P30" s="56">
        <v>70679</v>
      </c>
      <c r="Q30" s="56">
        <v>67995</v>
      </c>
      <c r="R30" s="57">
        <v>3.9473490697845302</v>
      </c>
      <c r="S30" s="56">
        <v>14.843146148077899</v>
      </c>
      <c r="T30" s="56">
        <v>12.764082207515299</v>
      </c>
      <c r="U30" s="58">
        <v>14.0068953025292</v>
      </c>
    </row>
    <row r="31" spans="1:21" ht="12" thickBot="1">
      <c r="A31" s="75"/>
      <c r="B31" s="70" t="s">
        <v>29</v>
      </c>
      <c r="C31" s="71"/>
      <c r="D31" s="56">
        <v>1362939.4712</v>
      </c>
      <c r="E31" s="59"/>
      <c r="F31" s="59"/>
      <c r="G31" s="56">
        <v>670127.61459999997</v>
      </c>
      <c r="H31" s="57">
        <v>103.385063009758</v>
      </c>
      <c r="I31" s="56">
        <v>-21967.441900000002</v>
      </c>
      <c r="J31" s="57">
        <v>-1.61176944128405</v>
      </c>
      <c r="K31" s="56">
        <v>30193.521400000001</v>
      </c>
      <c r="L31" s="57">
        <v>4.5056375445776196</v>
      </c>
      <c r="M31" s="57">
        <v>-1.7275548157824301</v>
      </c>
      <c r="N31" s="56">
        <v>53706319.239600003</v>
      </c>
      <c r="O31" s="56">
        <v>442074634.81300002</v>
      </c>
      <c r="P31" s="56">
        <v>30559</v>
      </c>
      <c r="Q31" s="56">
        <v>26361</v>
      </c>
      <c r="R31" s="57">
        <v>15.925040779940099</v>
      </c>
      <c r="S31" s="56">
        <v>44.600264118590303</v>
      </c>
      <c r="T31" s="56">
        <v>34.078234869693901</v>
      </c>
      <c r="U31" s="58">
        <v>23.5918541220266</v>
      </c>
    </row>
    <row r="32" spans="1:21" ht="12" thickBot="1">
      <c r="A32" s="75"/>
      <c r="B32" s="70" t="s">
        <v>30</v>
      </c>
      <c r="C32" s="71"/>
      <c r="D32" s="56">
        <v>124372.5805</v>
      </c>
      <c r="E32" s="59"/>
      <c r="F32" s="59"/>
      <c r="G32" s="56">
        <v>102446.2761</v>
      </c>
      <c r="H32" s="57">
        <v>21.402734423062199</v>
      </c>
      <c r="I32" s="56">
        <v>28605.162700000001</v>
      </c>
      <c r="J32" s="57">
        <v>22.999573205767799</v>
      </c>
      <c r="K32" s="56">
        <v>28471.8613</v>
      </c>
      <c r="L32" s="57">
        <v>27.791992431436</v>
      </c>
      <c r="M32" s="57">
        <v>4.681864616979E-3</v>
      </c>
      <c r="N32" s="56">
        <v>4112739.1009999998</v>
      </c>
      <c r="O32" s="56">
        <v>42493632.7742</v>
      </c>
      <c r="P32" s="56">
        <v>23393</v>
      </c>
      <c r="Q32" s="56">
        <v>22415</v>
      </c>
      <c r="R32" s="57">
        <v>4.3631496765558904</v>
      </c>
      <c r="S32" s="56">
        <v>5.3166579959817</v>
      </c>
      <c r="T32" s="56">
        <v>5.8826594467990203</v>
      </c>
      <c r="U32" s="58">
        <v>-10.645812674900199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354912.89539999998</v>
      </c>
      <c r="E35" s="59"/>
      <c r="F35" s="59"/>
      <c r="G35" s="56">
        <v>203989.8996</v>
      </c>
      <c r="H35" s="57">
        <v>73.985523840122596</v>
      </c>
      <c r="I35" s="56">
        <v>23927.9791</v>
      </c>
      <c r="J35" s="57">
        <v>6.7419300369551998</v>
      </c>
      <c r="K35" s="56">
        <v>19583.084800000001</v>
      </c>
      <c r="L35" s="57">
        <v>9.6000266868115105</v>
      </c>
      <c r="M35" s="57">
        <v>0.22186975874199399</v>
      </c>
      <c r="N35" s="56">
        <v>9111165.2675000001</v>
      </c>
      <c r="O35" s="56">
        <v>73180532.047399998</v>
      </c>
      <c r="P35" s="56">
        <v>16095</v>
      </c>
      <c r="Q35" s="56">
        <v>14063</v>
      </c>
      <c r="R35" s="57">
        <v>14.449264026168001</v>
      </c>
      <c r="S35" s="56">
        <v>22.051127393600499</v>
      </c>
      <c r="T35" s="56">
        <v>17.192560854725201</v>
      </c>
      <c r="U35" s="58">
        <v>22.033188834985999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406286.32</v>
      </c>
      <c r="E37" s="59"/>
      <c r="F37" s="59"/>
      <c r="G37" s="56">
        <v>100700.93</v>
      </c>
      <c r="H37" s="57">
        <v>303.45835932200401</v>
      </c>
      <c r="I37" s="56">
        <v>5565.01</v>
      </c>
      <c r="J37" s="57">
        <v>1.36972615765158</v>
      </c>
      <c r="K37" s="56">
        <v>-273.33</v>
      </c>
      <c r="L37" s="57">
        <v>-0.27142748334101802</v>
      </c>
      <c r="M37" s="57">
        <v>-21.360040976109499</v>
      </c>
      <c r="N37" s="56">
        <v>21809334.359999999</v>
      </c>
      <c r="O37" s="56">
        <v>86424448.980000004</v>
      </c>
      <c r="P37" s="56">
        <v>83</v>
      </c>
      <c r="Q37" s="56">
        <v>68</v>
      </c>
      <c r="R37" s="57">
        <v>22.0588235294118</v>
      </c>
      <c r="S37" s="56">
        <v>4895.0159036144596</v>
      </c>
      <c r="T37" s="56">
        <v>1568.15029411765</v>
      </c>
      <c r="U37" s="58">
        <v>67.964347307641404</v>
      </c>
    </row>
    <row r="38" spans="1:21" ht="12" thickBot="1">
      <c r="A38" s="75"/>
      <c r="B38" s="70" t="s">
        <v>35</v>
      </c>
      <c r="C38" s="71"/>
      <c r="D38" s="56">
        <v>190274.29</v>
      </c>
      <c r="E38" s="59"/>
      <c r="F38" s="59"/>
      <c r="G38" s="56">
        <v>880567.14</v>
      </c>
      <c r="H38" s="57">
        <v>-78.391847554066103</v>
      </c>
      <c r="I38" s="56">
        <v>-18389.830000000002</v>
      </c>
      <c r="J38" s="57">
        <v>-9.6649053321917506</v>
      </c>
      <c r="K38" s="56">
        <v>-79729.55</v>
      </c>
      <c r="L38" s="57">
        <v>-9.0543408194859492</v>
      </c>
      <c r="M38" s="57">
        <v>-0.769347374969506</v>
      </c>
      <c r="N38" s="56">
        <v>13057370.800000001</v>
      </c>
      <c r="O38" s="56">
        <v>136741242.78</v>
      </c>
      <c r="P38" s="56">
        <v>81</v>
      </c>
      <c r="Q38" s="56">
        <v>73</v>
      </c>
      <c r="R38" s="57">
        <v>10.958904109589</v>
      </c>
      <c r="S38" s="56">
        <v>2349.0653086419802</v>
      </c>
      <c r="T38" s="56">
        <v>1810.2610958904099</v>
      </c>
      <c r="U38" s="58">
        <v>22.936961810698001</v>
      </c>
    </row>
    <row r="39" spans="1:21" ht="12" thickBot="1">
      <c r="A39" s="75"/>
      <c r="B39" s="70" t="s">
        <v>36</v>
      </c>
      <c r="C39" s="71"/>
      <c r="D39" s="56">
        <v>67050.820000000007</v>
      </c>
      <c r="E39" s="59"/>
      <c r="F39" s="59"/>
      <c r="G39" s="56">
        <v>202925.31</v>
      </c>
      <c r="H39" s="57">
        <v>-66.957882188279001</v>
      </c>
      <c r="I39" s="56">
        <v>2733.4</v>
      </c>
      <c r="J39" s="57">
        <v>4.0766093539199098</v>
      </c>
      <c r="K39" s="56">
        <v>-18757.12</v>
      </c>
      <c r="L39" s="57">
        <v>-9.2433615106957294</v>
      </c>
      <c r="M39" s="57">
        <v>-1.1457259963149999</v>
      </c>
      <c r="N39" s="56">
        <v>11720222.16</v>
      </c>
      <c r="O39" s="56">
        <v>119881981.02</v>
      </c>
      <c r="P39" s="56">
        <v>37</v>
      </c>
      <c r="Q39" s="56">
        <v>41</v>
      </c>
      <c r="R39" s="57">
        <v>-9.7560975609756095</v>
      </c>
      <c r="S39" s="56">
        <v>1812.18432432432</v>
      </c>
      <c r="T39" s="56">
        <v>2307.5100000000002</v>
      </c>
      <c r="U39" s="58">
        <v>-27.333073629822898</v>
      </c>
    </row>
    <row r="40" spans="1:21" ht="12" thickBot="1">
      <c r="A40" s="75"/>
      <c r="B40" s="70" t="s">
        <v>37</v>
      </c>
      <c r="C40" s="71"/>
      <c r="D40" s="56">
        <v>102035.24</v>
      </c>
      <c r="E40" s="59"/>
      <c r="F40" s="59"/>
      <c r="G40" s="56">
        <v>216568.35</v>
      </c>
      <c r="H40" s="57">
        <v>-52.885433166942498</v>
      </c>
      <c r="I40" s="56">
        <v>-10544.28</v>
      </c>
      <c r="J40" s="57">
        <v>-10.333959130198499</v>
      </c>
      <c r="K40" s="56">
        <v>-42239.45</v>
      </c>
      <c r="L40" s="57">
        <v>-19.5039810757204</v>
      </c>
      <c r="M40" s="57">
        <v>-0.75036890868607398</v>
      </c>
      <c r="N40" s="56">
        <v>7880844.8200000003</v>
      </c>
      <c r="O40" s="56">
        <v>97955744.150000006</v>
      </c>
      <c r="P40" s="56">
        <v>76</v>
      </c>
      <c r="Q40" s="56">
        <v>63</v>
      </c>
      <c r="R40" s="57">
        <v>20.634920634920601</v>
      </c>
      <c r="S40" s="56">
        <v>1342.5689473684199</v>
      </c>
      <c r="T40" s="56">
        <v>1846.3631746031699</v>
      </c>
      <c r="U40" s="58">
        <v>-37.5246446912276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2.5499999999999998</v>
      </c>
      <c r="H41" s="59"/>
      <c r="I41" s="59"/>
      <c r="J41" s="59"/>
      <c r="K41" s="56">
        <v>-164.13</v>
      </c>
      <c r="L41" s="57">
        <v>-6436.4705882353001</v>
      </c>
      <c r="M41" s="59"/>
      <c r="N41" s="56">
        <v>12.94</v>
      </c>
      <c r="O41" s="56">
        <v>1385.84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18090.598000000002</v>
      </c>
      <c r="E42" s="59"/>
      <c r="F42" s="59"/>
      <c r="G42" s="56">
        <v>83162.819799999997</v>
      </c>
      <c r="H42" s="57">
        <v>-78.246771762301407</v>
      </c>
      <c r="I42" s="56">
        <v>1792.5092</v>
      </c>
      <c r="J42" s="57">
        <v>9.9085126981429799</v>
      </c>
      <c r="K42" s="56">
        <v>4625.6922999999997</v>
      </c>
      <c r="L42" s="57">
        <v>5.56221194895077</v>
      </c>
      <c r="M42" s="57">
        <v>-0.61248844848586204</v>
      </c>
      <c r="N42" s="56">
        <v>731266.06180000002</v>
      </c>
      <c r="O42" s="56">
        <v>21235226.127500001</v>
      </c>
      <c r="P42" s="56">
        <v>58</v>
      </c>
      <c r="Q42" s="56">
        <v>53</v>
      </c>
      <c r="R42" s="57">
        <v>9.4339622641509404</v>
      </c>
      <c r="S42" s="56">
        <v>311.90686206896601</v>
      </c>
      <c r="T42" s="56">
        <v>213.77196415094301</v>
      </c>
      <c r="U42" s="58">
        <v>31.462885191773498</v>
      </c>
    </row>
    <row r="43" spans="1:21" ht="12" thickBot="1">
      <c r="A43" s="75"/>
      <c r="B43" s="70" t="s">
        <v>33</v>
      </c>
      <c r="C43" s="71"/>
      <c r="D43" s="56">
        <v>429183.26740000001</v>
      </c>
      <c r="E43" s="59"/>
      <c r="F43" s="59"/>
      <c r="G43" s="56">
        <v>446185.85820000002</v>
      </c>
      <c r="H43" s="57">
        <v>-3.8106521055131002</v>
      </c>
      <c r="I43" s="56">
        <v>12114.635</v>
      </c>
      <c r="J43" s="57">
        <v>2.8227183863412701</v>
      </c>
      <c r="K43" s="56">
        <v>19870.587299999999</v>
      </c>
      <c r="L43" s="57">
        <v>4.4534327869919004</v>
      </c>
      <c r="M43" s="57">
        <v>-0.39032325431065601</v>
      </c>
      <c r="N43" s="56">
        <v>13818903.945499999</v>
      </c>
      <c r="O43" s="56">
        <v>155003462.2992</v>
      </c>
      <c r="P43" s="56">
        <v>2094</v>
      </c>
      <c r="Q43" s="56">
        <v>1861</v>
      </c>
      <c r="R43" s="57">
        <v>12.5201504567437</v>
      </c>
      <c r="S43" s="56">
        <v>204.95858042024801</v>
      </c>
      <c r="T43" s="56">
        <v>193.05914954325601</v>
      </c>
      <c r="U43" s="58">
        <v>5.8057734653476496</v>
      </c>
    </row>
    <row r="44" spans="1:21" ht="12" thickBot="1">
      <c r="A44" s="75"/>
      <c r="B44" s="70" t="s">
        <v>38</v>
      </c>
      <c r="C44" s="71"/>
      <c r="D44" s="56">
        <v>115709.04</v>
      </c>
      <c r="E44" s="59"/>
      <c r="F44" s="59"/>
      <c r="G44" s="56">
        <v>345571.03</v>
      </c>
      <c r="H44" s="57">
        <v>-66.516568243582199</v>
      </c>
      <c r="I44" s="56">
        <v>-9458.0300000000007</v>
      </c>
      <c r="J44" s="57">
        <v>-8.1739767264511105</v>
      </c>
      <c r="K44" s="56">
        <v>-33807.58</v>
      </c>
      <c r="L44" s="57">
        <v>-9.78310595075056</v>
      </c>
      <c r="M44" s="57">
        <v>-0.72023936643794095</v>
      </c>
      <c r="N44" s="56">
        <v>8725927.6600000001</v>
      </c>
      <c r="O44" s="56">
        <v>71277361.230000004</v>
      </c>
      <c r="P44" s="56">
        <v>107</v>
      </c>
      <c r="Q44" s="56">
        <v>103</v>
      </c>
      <c r="R44" s="57">
        <v>3.8834951456310698</v>
      </c>
      <c r="S44" s="56">
        <v>1081.39289719626</v>
      </c>
      <c r="T44" s="56">
        <v>1207.9442718446601</v>
      </c>
      <c r="U44" s="58">
        <v>-11.702626767431999</v>
      </c>
    </row>
    <row r="45" spans="1:21" ht="12" thickBot="1">
      <c r="A45" s="75"/>
      <c r="B45" s="70" t="s">
        <v>39</v>
      </c>
      <c r="C45" s="71"/>
      <c r="D45" s="56">
        <v>54623.14</v>
      </c>
      <c r="E45" s="59"/>
      <c r="F45" s="59"/>
      <c r="G45" s="56">
        <v>187495.87</v>
      </c>
      <c r="H45" s="57">
        <v>-70.8670169641603</v>
      </c>
      <c r="I45" s="56">
        <v>7311.81</v>
      </c>
      <c r="J45" s="57">
        <v>13.3859203260743</v>
      </c>
      <c r="K45" s="56">
        <v>7072.53</v>
      </c>
      <c r="L45" s="57">
        <v>3.7720990867692201</v>
      </c>
      <c r="M45" s="57">
        <v>3.3832306119592002E-2</v>
      </c>
      <c r="N45" s="56">
        <v>3537046.77</v>
      </c>
      <c r="O45" s="56">
        <v>31116318.059999999</v>
      </c>
      <c r="P45" s="56">
        <v>50</v>
      </c>
      <c r="Q45" s="56">
        <v>56</v>
      </c>
      <c r="R45" s="57">
        <v>-10.714285714285699</v>
      </c>
      <c r="S45" s="56">
        <v>1092.4628</v>
      </c>
      <c r="T45" s="56">
        <v>948.44410714285698</v>
      </c>
      <c r="U45" s="58">
        <v>13.1829379322704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36145.299200000001</v>
      </c>
      <c r="E47" s="62"/>
      <c r="F47" s="62"/>
      <c r="G47" s="61">
        <v>32584.080999999998</v>
      </c>
      <c r="H47" s="63">
        <v>10.9293191359302</v>
      </c>
      <c r="I47" s="61">
        <v>4898.2885999999999</v>
      </c>
      <c r="J47" s="63">
        <v>13.5516615117686</v>
      </c>
      <c r="K47" s="61">
        <v>5052.2575999999999</v>
      </c>
      <c r="L47" s="63">
        <v>15.505294134273701</v>
      </c>
      <c r="M47" s="63">
        <v>-3.0475286929154001E-2</v>
      </c>
      <c r="N47" s="61">
        <v>492428.92170000001</v>
      </c>
      <c r="O47" s="61">
        <v>7955598.4084000001</v>
      </c>
      <c r="P47" s="61">
        <v>15</v>
      </c>
      <c r="Q47" s="61">
        <v>15</v>
      </c>
      <c r="R47" s="63">
        <v>0</v>
      </c>
      <c r="S47" s="61">
        <v>2409.6866133333301</v>
      </c>
      <c r="T47" s="61">
        <v>302.47055999999998</v>
      </c>
      <c r="U47" s="64">
        <v>87.4477221093248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45852</v>
      </c>
      <c r="D2" s="37">
        <v>561133.03519743599</v>
      </c>
      <c r="E2" s="37">
        <v>395850.317294017</v>
      </c>
      <c r="F2" s="37">
        <v>164116.86320256401</v>
      </c>
      <c r="G2" s="37">
        <v>395850.317294017</v>
      </c>
      <c r="H2" s="37">
        <v>0.293083003645008</v>
      </c>
    </row>
    <row r="3" spans="1:8">
      <c r="A3" s="37">
        <v>2</v>
      </c>
      <c r="B3" s="37">
        <v>13</v>
      </c>
      <c r="C3" s="37">
        <v>6274</v>
      </c>
      <c r="D3" s="37">
        <v>57984.581179487199</v>
      </c>
      <c r="E3" s="37">
        <v>43603.900224786303</v>
      </c>
      <c r="F3" s="37">
        <v>14246.9732623932</v>
      </c>
      <c r="G3" s="37">
        <v>43603.900224786303</v>
      </c>
      <c r="H3" s="37">
        <v>0.24627066807470899</v>
      </c>
    </row>
    <row r="4" spans="1:8">
      <c r="A4" s="37">
        <v>3</v>
      </c>
      <c r="B4" s="37">
        <v>14</v>
      </c>
      <c r="C4" s="37">
        <v>102776</v>
      </c>
      <c r="D4" s="37">
        <v>89037.970339172505</v>
      </c>
      <c r="E4" s="37">
        <v>61775.572546376599</v>
      </c>
      <c r="F4" s="37">
        <v>27095.517450915599</v>
      </c>
      <c r="G4" s="37">
        <v>61775.572546376599</v>
      </c>
      <c r="H4" s="37">
        <v>0.30488562086659599</v>
      </c>
    </row>
    <row r="5" spans="1:8">
      <c r="A5" s="37">
        <v>4</v>
      </c>
      <c r="B5" s="37">
        <v>15</v>
      </c>
      <c r="C5" s="37">
        <v>3581</v>
      </c>
      <c r="D5" s="37">
        <v>67891.121315732496</v>
      </c>
      <c r="E5" s="37">
        <v>51398.789753611702</v>
      </c>
      <c r="F5" s="37">
        <v>16346.562331351601</v>
      </c>
      <c r="G5" s="37">
        <v>51398.789753611702</v>
      </c>
      <c r="H5" s="37">
        <v>0.24129422651535501</v>
      </c>
    </row>
    <row r="6" spans="1:8">
      <c r="A6" s="37">
        <v>5</v>
      </c>
      <c r="B6" s="37">
        <v>16</v>
      </c>
      <c r="C6" s="37">
        <v>8264</v>
      </c>
      <c r="D6" s="37">
        <v>452608.618163248</v>
      </c>
      <c r="E6" s="37">
        <v>400526.92787435901</v>
      </c>
      <c r="F6" s="37">
        <v>51420.211656410298</v>
      </c>
      <c r="G6" s="37">
        <v>400526.92787435901</v>
      </c>
      <c r="H6" s="37">
        <v>0.113774835946073</v>
      </c>
    </row>
    <row r="7" spans="1:8">
      <c r="A7" s="37">
        <v>6</v>
      </c>
      <c r="B7" s="37">
        <v>17</v>
      </c>
      <c r="C7" s="37">
        <v>15293</v>
      </c>
      <c r="D7" s="37">
        <v>262363.33261025598</v>
      </c>
      <c r="E7" s="37">
        <v>183053.228496581</v>
      </c>
      <c r="F7" s="37">
        <v>78528.565652136793</v>
      </c>
      <c r="G7" s="37">
        <v>183053.228496581</v>
      </c>
      <c r="H7" s="37">
        <v>0.30020654116123502</v>
      </c>
    </row>
    <row r="8" spans="1:8">
      <c r="A8" s="37">
        <v>7</v>
      </c>
      <c r="B8" s="37">
        <v>18</v>
      </c>
      <c r="C8" s="37">
        <v>76260</v>
      </c>
      <c r="D8" s="37">
        <v>126815.017778632</v>
      </c>
      <c r="E8" s="37">
        <v>101665.697682051</v>
      </c>
      <c r="F8" s="37">
        <v>24849.097874358999</v>
      </c>
      <c r="G8" s="37">
        <v>101665.697682051</v>
      </c>
      <c r="H8" s="37">
        <v>0.196412583722505</v>
      </c>
    </row>
    <row r="9" spans="1:8">
      <c r="A9" s="37">
        <v>8</v>
      </c>
      <c r="B9" s="37">
        <v>19</v>
      </c>
      <c r="C9" s="37">
        <v>13890</v>
      </c>
      <c r="D9" s="37">
        <v>86088.146721367506</v>
      </c>
      <c r="E9" s="37">
        <v>66254.344666666701</v>
      </c>
      <c r="F9" s="37">
        <v>19692.494362393201</v>
      </c>
      <c r="G9" s="37">
        <v>66254.344666666701</v>
      </c>
      <c r="H9" s="37">
        <v>0.229124125853364</v>
      </c>
    </row>
    <row r="10" spans="1:8">
      <c r="A10" s="37">
        <v>9</v>
      </c>
      <c r="B10" s="37">
        <v>21</v>
      </c>
      <c r="C10" s="37">
        <v>280076</v>
      </c>
      <c r="D10" s="37">
        <v>1298961.8169503401</v>
      </c>
      <c r="E10" s="37">
        <v>1551461.8548999999</v>
      </c>
      <c r="F10" s="37">
        <v>-254394.49275641001</v>
      </c>
      <c r="G10" s="37">
        <v>1551461.8548999999</v>
      </c>
      <c r="H10" s="37">
        <v>-0.19613051733565101</v>
      </c>
    </row>
    <row r="11" spans="1:8">
      <c r="A11" s="37">
        <v>10</v>
      </c>
      <c r="B11" s="37">
        <v>22</v>
      </c>
      <c r="C11" s="37">
        <v>29925</v>
      </c>
      <c r="D11" s="37">
        <v>713671.96461452998</v>
      </c>
      <c r="E11" s="37">
        <v>661823.14070769201</v>
      </c>
      <c r="F11" s="37">
        <v>51652.909376923097</v>
      </c>
      <c r="G11" s="37">
        <v>661823.14070769201</v>
      </c>
      <c r="H11" s="37">
        <v>7.2396136311509304E-2</v>
      </c>
    </row>
    <row r="12" spans="1:8">
      <c r="A12" s="37">
        <v>11</v>
      </c>
      <c r="B12" s="37">
        <v>23</v>
      </c>
      <c r="C12" s="37">
        <v>188868.68700000001</v>
      </c>
      <c r="D12" s="37">
        <v>1833785.7131059801</v>
      </c>
      <c r="E12" s="37">
        <v>1696372.9271863201</v>
      </c>
      <c r="F12" s="37">
        <v>134392.51241538499</v>
      </c>
      <c r="G12" s="37">
        <v>1696372.9271863201</v>
      </c>
      <c r="H12" s="37">
        <v>7.3407826862092296E-2</v>
      </c>
    </row>
    <row r="13" spans="1:8">
      <c r="A13" s="37">
        <v>12</v>
      </c>
      <c r="B13" s="37">
        <v>24</v>
      </c>
      <c r="C13" s="37">
        <v>23861.9</v>
      </c>
      <c r="D13" s="37">
        <v>746349.83159401699</v>
      </c>
      <c r="E13" s="37">
        <v>718493.169138461</v>
      </c>
      <c r="F13" s="37">
        <v>25750.482968376102</v>
      </c>
      <c r="G13" s="37">
        <v>718493.169138461</v>
      </c>
      <c r="H13" s="37">
        <v>3.4599533224745002E-2</v>
      </c>
    </row>
    <row r="14" spans="1:8">
      <c r="A14" s="37">
        <v>13</v>
      </c>
      <c r="B14" s="37">
        <v>25</v>
      </c>
      <c r="C14" s="37">
        <v>99205</v>
      </c>
      <c r="D14" s="37">
        <v>1335387.8922479199</v>
      </c>
      <c r="E14" s="37">
        <v>1235473.5725</v>
      </c>
      <c r="F14" s="37">
        <v>94439.483200000002</v>
      </c>
      <c r="G14" s="37">
        <v>1235473.5725</v>
      </c>
      <c r="H14" s="37">
        <v>7.1011772382587601E-2</v>
      </c>
    </row>
    <row r="15" spans="1:8">
      <c r="A15" s="37">
        <v>14</v>
      </c>
      <c r="B15" s="37">
        <v>26</v>
      </c>
      <c r="C15" s="37">
        <v>53340</v>
      </c>
      <c r="D15" s="37">
        <v>304229.71335836902</v>
      </c>
      <c r="E15" s="37">
        <v>261138.08065051</v>
      </c>
      <c r="F15" s="37">
        <v>42409.461350170197</v>
      </c>
      <c r="G15" s="37">
        <v>261138.08065051</v>
      </c>
      <c r="H15" s="37">
        <v>0.13971274835780101</v>
      </c>
    </row>
    <row r="16" spans="1:8">
      <c r="A16" s="37">
        <v>15</v>
      </c>
      <c r="B16" s="37">
        <v>27</v>
      </c>
      <c r="C16" s="37">
        <v>124360.83100000001</v>
      </c>
      <c r="D16" s="37">
        <v>1086351.3201822899</v>
      </c>
      <c r="E16" s="37">
        <v>1030069.8495106</v>
      </c>
      <c r="F16" s="37">
        <v>54076.125124453501</v>
      </c>
      <c r="G16" s="37">
        <v>1030069.8495106</v>
      </c>
      <c r="H16" s="37">
        <v>4.9879007430394098E-2</v>
      </c>
    </row>
    <row r="17" spans="1:9">
      <c r="A17" s="37">
        <v>16</v>
      </c>
      <c r="B17" s="37">
        <v>29</v>
      </c>
      <c r="C17" s="37">
        <v>200136</v>
      </c>
      <c r="D17" s="37">
        <v>2179729.1550547001</v>
      </c>
      <c r="E17" s="37">
        <v>2028478.42161368</v>
      </c>
      <c r="F17" s="37">
        <v>144395.900107692</v>
      </c>
      <c r="G17" s="37">
        <v>2028478.42161368</v>
      </c>
      <c r="H17" s="37">
        <v>6.6453866504943906E-2</v>
      </c>
    </row>
    <row r="18" spans="1:9">
      <c r="A18" s="37">
        <v>17</v>
      </c>
      <c r="B18" s="37">
        <v>31</v>
      </c>
      <c r="C18" s="37">
        <v>26781.282999999999</v>
      </c>
      <c r="D18" s="37">
        <v>269948.66282424203</v>
      </c>
      <c r="E18" s="37">
        <v>232718.002454353</v>
      </c>
      <c r="F18" s="37">
        <v>36929.978784532403</v>
      </c>
      <c r="G18" s="37">
        <v>232718.002454353</v>
      </c>
      <c r="H18" s="37">
        <v>0.136956259100696</v>
      </c>
    </row>
    <row r="19" spans="1:9">
      <c r="A19" s="37">
        <v>18</v>
      </c>
      <c r="B19" s="37">
        <v>32</v>
      </c>
      <c r="C19" s="37">
        <v>27701.251</v>
      </c>
      <c r="D19" s="37">
        <v>460000.07530211803</v>
      </c>
      <c r="E19" s="37">
        <v>431525.66563375201</v>
      </c>
      <c r="F19" s="37">
        <v>27709.936463403501</v>
      </c>
      <c r="G19" s="37">
        <v>431525.66563375201</v>
      </c>
      <c r="H19" s="37">
        <v>6.0339260146344699E-2</v>
      </c>
    </row>
    <row r="20" spans="1:9">
      <c r="A20" s="37">
        <v>19</v>
      </c>
      <c r="B20" s="37">
        <v>33</v>
      </c>
      <c r="C20" s="37">
        <v>39949.207000000002</v>
      </c>
      <c r="D20" s="37">
        <v>683441.20205107797</v>
      </c>
      <c r="E20" s="37">
        <v>535350.53587121505</v>
      </c>
      <c r="F20" s="37">
        <v>146822.167486541</v>
      </c>
      <c r="G20" s="37">
        <v>535350.53587121505</v>
      </c>
      <c r="H20" s="37">
        <v>0.21522726834987799</v>
      </c>
    </row>
    <row r="21" spans="1:9">
      <c r="A21" s="37">
        <v>20</v>
      </c>
      <c r="B21" s="37">
        <v>34</v>
      </c>
      <c r="C21" s="37">
        <v>46647.63</v>
      </c>
      <c r="D21" s="37">
        <v>263110.35384004202</v>
      </c>
      <c r="E21" s="37">
        <v>204530.44809620001</v>
      </c>
      <c r="F21" s="37">
        <v>58355.618757986398</v>
      </c>
      <c r="G21" s="37">
        <v>204530.44809620001</v>
      </c>
      <c r="H21" s="37">
        <v>0.221980645289787</v>
      </c>
    </row>
    <row r="22" spans="1:9">
      <c r="A22" s="37">
        <v>21</v>
      </c>
      <c r="B22" s="37">
        <v>35</v>
      </c>
      <c r="C22" s="37">
        <v>66059.176000000007</v>
      </c>
      <c r="D22" s="37">
        <v>1637255.9739584101</v>
      </c>
      <c r="E22" s="37">
        <v>1627384.4559539801</v>
      </c>
      <c r="F22" s="37">
        <v>6923.4783203539801</v>
      </c>
      <c r="G22" s="37">
        <v>1627384.4559539801</v>
      </c>
      <c r="H22" s="37">
        <v>4.2363364792866497E-3</v>
      </c>
    </row>
    <row r="23" spans="1:9">
      <c r="A23" s="37">
        <v>22</v>
      </c>
      <c r="B23" s="37">
        <v>36</v>
      </c>
      <c r="C23" s="37">
        <v>164190.04999999999</v>
      </c>
      <c r="D23" s="37">
        <v>890027.15613716794</v>
      </c>
      <c r="E23" s="37">
        <v>790367.67740567098</v>
      </c>
      <c r="F23" s="37">
        <v>98806.005744771595</v>
      </c>
      <c r="G23" s="37">
        <v>790367.67740567098</v>
      </c>
      <c r="H23" s="37">
        <v>0.111121153962509</v>
      </c>
    </row>
    <row r="24" spans="1:9">
      <c r="A24" s="37">
        <v>23</v>
      </c>
      <c r="B24" s="37">
        <v>37</v>
      </c>
      <c r="C24" s="37">
        <v>145356.13800000001</v>
      </c>
      <c r="D24" s="37">
        <v>1049098.7570150399</v>
      </c>
      <c r="E24" s="37">
        <v>950707.30628945294</v>
      </c>
      <c r="F24" s="37">
        <v>96895.676831785604</v>
      </c>
      <c r="G24" s="37">
        <v>950707.30628945294</v>
      </c>
      <c r="H24" s="37">
        <v>9.2492746195790301E-2</v>
      </c>
    </row>
    <row r="25" spans="1:9">
      <c r="A25" s="37">
        <v>24</v>
      </c>
      <c r="B25" s="37">
        <v>38</v>
      </c>
      <c r="C25" s="37">
        <v>302313.19</v>
      </c>
      <c r="D25" s="37">
        <v>1362939.4974026501</v>
      </c>
      <c r="E25" s="37">
        <v>1384906.8639283199</v>
      </c>
      <c r="F25" s="37">
        <v>-24303.508208849598</v>
      </c>
      <c r="G25" s="37">
        <v>1384906.8639283199</v>
      </c>
      <c r="H25" s="37">
        <v>-1.7862302122574301E-2</v>
      </c>
    </row>
    <row r="26" spans="1:9">
      <c r="A26" s="37">
        <v>25</v>
      </c>
      <c r="B26" s="37">
        <v>39</v>
      </c>
      <c r="C26" s="37">
        <v>73226.956000000006</v>
      </c>
      <c r="D26" s="37">
        <v>124372.497878814</v>
      </c>
      <c r="E26" s="37">
        <v>95767.449468208593</v>
      </c>
      <c r="F26" s="37">
        <v>28469.6061891395</v>
      </c>
      <c r="G26" s="37">
        <v>95767.449468208593</v>
      </c>
      <c r="H26" s="37">
        <v>0.22915551272931101</v>
      </c>
    </row>
    <row r="27" spans="1:9">
      <c r="A27" s="37">
        <v>26</v>
      </c>
      <c r="B27" s="37">
        <v>42</v>
      </c>
      <c r="C27" s="37">
        <v>18152.733</v>
      </c>
      <c r="D27" s="37">
        <v>354912.89510000002</v>
      </c>
      <c r="E27" s="37">
        <v>330984.89279999997</v>
      </c>
      <c r="F27" s="37">
        <v>23570.455099999999</v>
      </c>
      <c r="G27" s="37">
        <v>330984.89279999997</v>
      </c>
      <c r="H27" s="37">
        <v>6.6478915745047204E-2</v>
      </c>
    </row>
    <row r="28" spans="1:9">
      <c r="A28" s="37">
        <v>27</v>
      </c>
      <c r="B28" s="37">
        <v>75</v>
      </c>
      <c r="C28" s="37">
        <v>62</v>
      </c>
      <c r="D28" s="37">
        <v>18090.5982905983</v>
      </c>
      <c r="E28" s="37">
        <v>16298.0897435897</v>
      </c>
      <c r="F28" s="37">
        <v>1792.5085470085501</v>
      </c>
      <c r="G28" s="37">
        <v>16298.0897435897</v>
      </c>
      <c r="H28" s="37">
        <v>9.9085089294150996E-2</v>
      </c>
    </row>
    <row r="29" spans="1:9">
      <c r="A29" s="37">
        <v>28</v>
      </c>
      <c r="B29" s="37">
        <v>76</v>
      </c>
      <c r="C29" s="37">
        <v>2570</v>
      </c>
      <c r="D29" s="37">
        <v>429183.25999837101</v>
      </c>
      <c r="E29" s="37">
        <v>417068.633966667</v>
      </c>
      <c r="F29" s="37">
        <v>3477.7658478632502</v>
      </c>
      <c r="G29" s="37">
        <v>417068.633966667</v>
      </c>
      <c r="H29" s="37">
        <v>8.2696364762533201E-3</v>
      </c>
    </row>
    <row r="30" spans="1:9">
      <c r="A30" s="37">
        <v>29</v>
      </c>
      <c r="B30" s="37">
        <v>99</v>
      </c>
      <c r="C30" s="37">
        <v>17</v>
      </c>
      <c r="D30" s="37">
        <v>36145.299145299097</v>
      </c>
      <c r="E30" s="37">
        <v>31247.0102564103</v>
      </c>
      <c r="F30" s="37">
        <v>4898.2888888888901</v>
      </c>
      <c r="G30" s="37">
        <v>31247.0102564103</v>
      </c>
      <c r="H30" s="37">
        <v>0.135516623315205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195</v>
      </c>
      <c r="D34" s="34">
        <v>406286.32</v>
      </c>
      <c r="E34" s="34">
        <v>400721.31</v>
      </c>
      <c r="F34" s="30"/>
      <c r="G34" s="30"/>
      <c r="H34" s="30"/>
    </row>
    <row r="35" spans="1:8">
      <c r="A35" s="30"/>
      <c r="B35" s="33">
        <v>71</v>
      </c>
      <c r="C35" s="34">
        <v>72</v>
      </c>
      <c r="D35" s="34">
        <v>190274.29</v>
      </c>
      <c r="E35" s="34">
        <v>208664.12</v>
      </c>
      <c r="F35" s="30"/>
      <c r="G35" s="30"/>
      <c r="H35" s="30"/>
    </row>
    <row r="36" spans="1:8">
      <c r="A36" s="30"/>
      <c r="B36" s="33">
        <v>72</v>
      </c>
      <c r="C36" s="34">
        <v>25</v>
      </c>
      <c r="D36" s="34">
        <v>67050.820000000007</v>
      </c>
      <c r="E36" s="34">
        <v>64317.42</v>
      </c>
      <c r="F36" s="30"/>
      <c r="G36" s="30"/>
      <c r="H36" s="30"/>
    </row>
    <row r="37" spans="1:8">
      <c r="A37" s="30"/>
      <c r="B37" s="33">
        <v>73</v>
      </c>
      <c r="C37" s="34">
        <v>59</v>
      </c>
      <c r="D37" s="34">
        <v>102035.24</v>
      </c>
      <c r="E37" s="34">
        <v>112579.52</v>
      </c>
      <c r="F37" s="30"/>
      <c r="G37" s="30"/>
      <c r="H37" s="30"/>
    </row>
    <row r="38" spans="1:8">
      <c r="A38" s="30"/>
      <c r="B38" s="33">
        <v>77</v>
      </c>
      <c r="C38" s="34">
        <v>88</v>
      </c>
      <c r="D38" s="34">
        <v>115709.04</v>
      </c>
      <c r="E38" s="34">
        <v>125167.07</v>
      </c>
      <c r="F38" s="30"/>
      <c r="G38" s="30"/>
      <c r="H38" s="30"/>
    </row>
    <row r="39" spans="1:8">
      <c r="A39" s="30"/>
      <c r="B39" s="33">
        <v>78</v>
      </c>
      <c r="C39" s="34">
        <v>44</v>
      </c>
      <c r="D39" s="34">
        <v>54623.14</v>
      </c>
      <c r="E39" s="34">
        <v>47311.33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2016-12-01T00:36:45Z</dcterms:modified>
</cp:coreProperties>
</file>