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<sst xmlns="http://schemas.openxmlformats.org/spreadsheetml/2006/main" count="121" uniqueCount="80">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</sst>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093" Type="http://schemas.openxmlformats.org/officeDocument/2006/relationships/hyperlink" Target="cid:cc57c94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20941213.544200003</v>
      </c>
      <c r="F3" s="25">
        <f>RA!I7</f>
        <v>2162045.7385</v>
      </c>
      <c r="G3" s="16">
        <f>SUM(G4:G42)</f>
        <v>18779167.805699993</v>
      </c>
      <c r="H3" s="27">
        <f>RA!J7</f>
        <v>10.3243574396328</v>
      </c>
      <c r="I3" s="20">
        <f>SUM(I4:I42)</f>
        <v>20941222.830776777</v>
      </c>
      <c r="J3" s="21">
        <f>SUM(J4:J42)</f>
        <v>18779167.75366329</v>
      </c>
      <c r="K3" s="22">
        <f>E3-I3</f>
        <v>-9.2865767739713192</v>
      </c>
      <c r="L3" s="22">
        <f>G3-J3</f>
        <v>5.2036702632904053E-2</v>
      </c>
    </row>
    <row r="4" spans="1:13">
      <c r="A4" s="69">
        <f>RA!A8</f>
        <v>42707</v>
      </c>
      <c r="B4" s="12">
        <v>12</v>
      </c>
      <c r="C4" s="67" t="s">
        <v>6</v>
      </c>
      <c r="D4" s="67"/>
      <c r="E4" s="15">
        <f>VLOOKUP(C4,RA!B8:D35,3,0)</f>
        <v>716465.58429999999</v>
      </c>
      <c r="F4" s="25">
        <f>VLOOKUP(C4,RA!B8:I38,8,0)</f>
        <v>186601.59210000001</v>
      </c>
      <c r="G4" s="16">
        <f t="shared" ref="G4:G42" si="0">E4-F4</f>
        <v>529863.99219999998</v>
      </c>
      <c r="H4" s="27">
        <f>RA!J8</f>
        <v>26.044739089919201</v>
      </c>
      <c r="I4" s="20">
        <f>VLOOKUP(B4,RMS!B:D,3,FALSE)</f>
        <v>716466.328750427</v>
      </c>
      <c r="J4" s="21">
        <f>VLOOKUP(B4,RMS!B:E,4,FALSE)</f>
        <v>529864.00872136699</v>
      </c>
      <c r="K4" s="22">
        <f t="shared" ref="K4:K42" si="1">E4-I4</f>
        <v>-0.74445042700972408</v>
      </c>
      <c r="L4" s="22">
        <f t="shared" ref="L4:L42" si="2">G4-J4</f>
        <v>-1.6521367011591792E-2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143481.84270000001</v>
      </c>
      <c r="F5" s="25">
        <f>VLOOKUP(C5,RA!B9:I39,8,0)</f>
        <v>33616.409800000001</v>
      </c>
      <c r="G5" s="16">
        <f t="shared" si="0"/>
        <v>109865.43290000001</v>
      </c>
      <c r="H5" s="27">
        <f>RA!J9</f>
        <v>23.429034062719101</v>
      </c>
      <c r="I5" s="20">
        <f>VLOOKUP(B5,RMS!B:D,3,FALSE)</f>
        <v>143481.93050170899</v>
      </c>
      <c r="J5" s="21">
        <f>VLOOKUP(B5,RMS!B:E,4,FALSE)</f>
        <v>109865.438750427</v>
      </c>
      <c r="K5" s="22">
        <f t="shared" si="1"/>
        <v>-8.7801708985352889E-2</v>
      </c>
      <c r="L5" s="22">
        <f t="shared" si="2"/>
        <v>-5.8504269836703315E-3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163838.44399999999</v>
      </c>
      <c r="F6" s="25">
        <f>VLOOKUP(C6,RA!B10:I40,8,0)</f>
        <v>49718.532500000001</v>
      </c>
      <c r="G6" s="16">
        <f t="shared" si="0"/>
        <v>114119.91149999999</v>
      </c>
      <c r="H6" s="27">
        <f>RA!J10</f>
        <v>30.346072195363401</v>
      </c>
      <c r="I6" s="20">
        <f>VLOOKUP(B6,RMS!B:D,3,FALSE)</f>
        <v>163840.99713260701</v>
      </c>
      <c r="J6" s="21">
        <f>VLOOKUP(B6,RMS!B:E,4,FALSE)</f>
        <v>114119.91331742299</v>
      </c>
      <c r="K6" s="22">
        <f>E6-I6</f>
        <v>-2.5531326070195064</v>
      </c>
      <c r="L6" s="22">
        <f t="shared" si="2"/>
        <v>-1.8174230062868446E-3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80917.935599999997</v>
      </c>
      <c r="F7" s="25">
        <f>VLOOKUP(C7,RA!B11:I41,8,0)</f>
        <v>17258.4205</v>
      </c>
      <c r="G7" s="16">
        <f t="shared" si="0"/>
        <v>63659.515099999997</v>
      </c>
      <c r="H7" s="27">
        <f>RA!J11</f>
        <v>21.328300545522101</v>
      </c>
      <c r="I7" s="20">
        <f>VLOOKUP(B7,RMS!B:D,3,FALSE)</f>
        <v>80917.968858036504</v>
      </c>
      <c r="J7" s="21">
        <f>VLOOKUP(B7,RMS!B:E,4,FALSE)</f>
        <v>63659.515988480402</v>
      </c>
      <c r="K7" s="22">
        <f t="shared" si="1"/>
        <v>-3.325803650659509E-2</v>
      </c>
      <c r="L7" s="22">
        <f t="shared" si="2"/>
        <v>-8.8848040468292311E-4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261306.6153</v>
      </c>
      <c r="F8" s="25">
        <f>VLOOKUP(C8,RA!B12:I42,8,0)</f>
        <v>45204.503700000001</v>
      </c>
      <c r="G8" s="16">
        <f t="shared" si="0"/>
        <v>216102.1116</v>
      </c>
      <c r="H8" s="27">
        <f>RA!J12</f>
        <v>17.299410368199698</v>
      </c>
      <c r="I8" s="20">
        <f>VLOOKUP(B8,RMS!B:D,3,FALSE)</f>
        <v>261306.638334188</v>
      </c>
      <c r="J8" s="21">
        <f>VLOOKUP(B8,RMS!B:E,4,FALSE)</f>
        <v>216102.07765811999</v>
      </c>
      <c r="K8" s="22">
        <f t="shared" si="1"/>
        <v>-2.3034187994198874E-2</v>
      </c>
      <c r="L8" s="22">
        <f t="shared" si="2"/>
        <v>3.3941880014026538E-2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289869.18280000001</v>
      </c>
      <c r="F9" s="25">
        <f>VLOOKUP(C9,RA!B13:I43,8,0)</f>
        <v>90717.411800000002</v>
      </c>
      <c r="G9" s="16">
        <f t="shared" si="0"/>
        <v>199151.77100000001</v>
      </c>
      <c r="H9" s="27">
        <f>RA!J13</f>
        <v>31.295983561864901</v>
      </c>
      <c r="I9" s="20">
        <f>VLOOKUP(B9,RMS!B:D,3,FALSE)</f>
        <v>289869.35112136701</v>
      </c>
      <c r="J9" s="21">
        <f>VLOOKUP(B9,RMS!B:E,4,FALSE)</f>
        <v>199151.770039316</v>
      </c>
      <c r="K9" s="22">
        <f t="shared" si="1"/>
        <v>-0.16832136700395495</v>
      </c>
      <c r="L9" s="22">
        <f t="shared" si="2"/>
        <v>9.6068400307558477E-4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142861.6035</v>
      </c>
      <c r="F10" s="25">
        <f>VLOOKUP(C10,RA!B14:I43,8,0)</f>
        <v>27416.912899999999</v>
      </c>
      <c r="G10" s="16">
        <f t="shared" si="0"/>
        <v>115444.6906</v>
      </c>
      <c r="H10" s="27">
        <f>RA!J14</f>
        <v>19.1912397931331</v>
      </c>
      <c r="I10" s="20">
        <f>VLOOKUP(B10,RMS!B:D,3,FALSE)</f>
        <v>142861.609106838</v>
      </c>
      <c r="J10" s="21">
        <f>VLOOKUP(B10,RMS!B:E,4,FALSE)</f>
        <v>115444.69014700899</v>
      </c>
      <c r="K10" s="22">
        <f t="shared" si="1"/>
        <v>-5.6068380072247237E-3</v>
      </c>
      <c r="L10" s="22">
        <f t="shared" si="2"/>
        <v>4.5299100747797638E-4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98350.286200000002</v>
      </c>
      <c r="F11" s="25">
        <f>VLOOKUP(C11,RA!B15:I44,8,0)</f>
        <v>18036.307199999999</v>
      </c>
      <c r="G11" s="16">
        <f t="shared" si="0"/>
        <v>80313.979000000007</v>
      </c>
      <c r="H11" s="27">
        <f>RA!J15</f>
        <v>18.338845667741399</v>
      </c>
      <c r="I11" s="20">
        <f>VLOOKUP(B11,RMS!B:D,3,FALSE)</f>
        <v>98350.392942734994</v>
      </c>
      <c r="J11" s="21">
        <f>VLOOKUP(B11,RMS!B:E,4,FALSE)</f>
        <v>80313.978229059794</v>
      </c>
      <c r="K11" s="22">
        <f t="shared" si="1"/>
        <v>-0.1067427349917125</v>
      </c>
      <c r="L11" s="22">
        <f t="shared" si="2"/>
        <v>7.7094021253287792E-4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931194.50490000006</v>
      </c>
      <c r="F12" s="25">
        <f>VLOOKUP(C12,RA!B16:I45,8,0)</f>
        <v>-32423.079600000001</v>
      </c>
      <c r="G12" s="16">
        <f t="shared" si="0"/>
        <v>963617.58450000011</v>
      </c>
      <c r="H12" s="27">
        <f>RA!J16</f>
        <v>-3.4818804695890999</v>
      </c>
      <c r="I12" s="20">
        <f>VLOOKUP(B12,RMS!B:D,3,FALSE)</f>
        <v>931193.89507777803</v>
      </c>
      <c r="J12" s="21">
        <f>VLOOKUP(B12,RMS!B:E,4,FALSE)</f>
        <v>963617.58516666701</v>
      </c>
      <c r="K12" s="22">
        <f t="shared" si="1"/>
        <v>0.60982222203165293</v>
      </c>
      <c r="L12" s="22">
        <f t="shared" si="2"/>
        <v>-6.6666689235717058E-4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515152.6545</v>
      </c>
      <c r="F13" s="25">
        <f>VLOOKUP(C13,RA!B17:I46,8,0)</f>
        <v>72198.111000000004</v>
      </c>
      <c r="G13" s="16">
        <f t="shared" si="0"/>
        <v>442954.54350000003</v>
      </c>
      <c r="H13" s="27">
        <f>RA!J17</f>
        <v>14.0148964329951</v>
      </c>
      <c r="I13" s="20">
        <f>VLOOKUP(B13,RMS!B:D,3,FALSE)</f>
        <v>515152.60821282002</v>
      </c>
      <c r="J13" s="21">
        <f>VLOOKUP(B13,RMS!B:E,4,FALSE)</f>
        <v>442954.541776923</v>
      </c>
      <c r="K13" s="22">
        <f t="shared" si="1"/>
        <v>4.6287179982755333E-2</v>
      </c>
      <c r="L13" s="22">
        <f t="shared" si="2"/>
        <v>1.7230770317837596E-3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2139678.5855999999</v>
      </c>
      <c r="F14" s="25">
        <f>VLOOKUP(C14,RA!B18:I47,8,0)</f>
        <v>346379.45169999998</v>
      </c>
      <c r="G14" s="16">
        <f t="shared" si="0"/>
        <v>1793299.1338999998</v>
      </c>
      <c r="H14" s="27">
        <f>RA!J18</f>
        <v>16.188387079775801</v>
      </c>
      <c r="I14" s="20">
        <f>VLOOKUP(B14,RMS!B:D,3,FALSE)</f>
        <v>2139679.2577418801</v>
      </c>
      <c r="J14" s="21">
        <f>VLOOKUP(B14,RMS!B:E,4,FALSE)</f>
        <v>1793299.09740513</v>
      </c>
      <c r="K14" s="22">
        <f t="shared" si="1"/>
        <v>-0.6721418802626431</v>
      </c>
      <c r="L14" s="22">
        <f t="shared" si="2"/>
        <v>3.6494869738817215E-2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721555.78769999999</v>
      </c>
      <c r="F15" s="25">
        <f>VLOOKUP(C15,RA!B19:I48,8,0)</f>
        <v>54740.229800000001</v>
      </c>
      <c r="G15" s="16">
        <f t="shared" si="0"/>
        <v>666815.55790000001</v>
      </c>
      <c r="H15" s="27">
        <f>RA!J19</f>
        <v>7.5864168416537296</v>
      </c>
      <c r="I15" s="20">
        <f>VLOOKUP(B15,RMS!B:D,3,FALSE)</f>
        <v>721555.78673760698</v>
      </c>
      <c r="J15" s="21">
        <f>VLOOKUP(B15,RMS!B:E,4,FALSE)</f>
        <v>666815.55919572595</v>
      </c>
      <c r="K15" s="22">
        <f t="shared" si="1"/>
        <v>9.6239300910383463E-4</v>
      </c>
      <c r="L15" s="22">
        <f t="shared" si="2"/>
        <v>-1.2957259314134717E-3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1342731.2752</v>
      </c>
      <c r="F16" s="25">
        <f>VLOOKUP(C16,RA!B20:I49,8,0)</f>
        <v>111050.43240000001</v>
      </c>
      <c r="G16" s="16">
        <f t="shared" si="0"/>
        <v>1231680.8428</v>
      </c>
      <c r="H16" s="27">
        <f>RA!J20</f>
        <v>8.2704882541340208</v>
      </c>
      <c r="I16" s="20">
        <f>VLOOKUP(B16,RMS!B:D,3,FALSE)</f>
        <v>1342731.5828</v>
      </c>
      <c r="J16" s="21">
        <f>VLOOKUP(B16,RMS!B:E,4,FALSE)</f>
        <v>1231680.8428</v>
      </c>
      <c r="K16" s="22">
        <f t="shared" si="1"/>
        <v>-0.30759999994188547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469607.7328</v>
      </c>
      <c r="F17" s="25">
        <f>VLOOKUP(C17,RA!B21:I50,8,0)</f>
        <v>47199.089200000002</v>
      </c>
      <c r="G17" s="16">
        <f t="shared" si="0"/>
        <v>422408.64360000001</v>
      </c>
      <c r="H17" s="27">
        <f>RA!J21</f>
        <v>10.0507478696271</v>
      </c>
      <c r="I17" s="20">
        <f>VLOOKUP(B17,RMS!B:D,3,FALSE)</f>
        <v>469607.70936455601</v>
      </c>
      <c r="J17" s="21">
        <f>VLOOKUP(B17,RMS!B:E,4,FALSE)</f>
        <v>422408.64362341701</v>
      </c>
      <c r="K17" s="22">
        <f t="shared" si="1"/>
        <v>2.3435443989001215E-2</v>
      </c>
      <c r="L17" s="22">
        <f t="shared" si="2"/>
        <v>-2.3417000193148851E-5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1438673.2298999999</v>
      </c>
      <c r="F18" s="25">
        <f>VLOOKUP(C18,RA!B22:I51,8,0)</f>
        <v>95916.0196</v>
      </c>
      <c r="G18" s="16">
        <f t="shared" si="0"/>
        <v>1342757.2102999999</v>
      </c>
      <c r="H18" s="27">
        <f>RA!J22</f>
        <v>6.6669774349431004</v>
      </c>
      <c r="I18" s="20">
        <f>VLOOKUP(B18,RMS!B:D,3,FALSE)</f>
        <v>1438674.9731179301</v>
      </c>
      <c r="J18" s="21">
        <f>VLOOKUP(B18,RMS!B:E,4,FALSE)</f>
        <v>1342757.20596565</v>
      </c>
      <c r="K18" s="22">
        <f t="shared" si="1"/>
        <v>-1.7432179301977158</v>
      </c>
      <c r="L18" s="22">
        <f t="shared" si="2"/>
        <v>4.3343498837202787E-3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2710630.6072</v>
      </c>
      <c r="F19" s="25">
        <f>VLOOKUP(C19,RA!B23:I52,8,0)</f>
        <v>235592.2212</v>
      </c>
      <c r="G19" s="16">
        <f t="shared" si="0"/>
        <v>2475038.3859999999</v>
      </c>
      <c r="H19" s="27">
        <f>RA!J23</f>
        <v>8.6914174352719993</v>
      </c>
      <c r="I19" s="20">
        <f>VLOOKUP(B19,RMS!B:D,3,FALSE)</f>
        <v>2710633.2776162401</v>
      </c>
      <c r="J19" s="21">
        <f>VLOOKUP(B19,RMS!B:E,4,FALSE)</f>
        <v>2475038.4091034201</v>
      </c>
      <c r="K19" s="22">
        <f t="shared" si="1"/>
        <v>-2.6704162401147187</v>
      </c>
      <c r="L19" s="22">
        <f t="shared" si="2"/>
        <v>-2.3103420156985521E-2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395499.49829999998</v>
      </c>
      <c r="F20" s="25">
        <f>VLOOKUP(C20,RA!B24:I53,8,0)</f>
        <v>53103.649700000002</v>
      </c>
      <c r="G20" s="16">
        <f t="shared" si="0"/>
        <v>342395.84859999997</v>
      </c>
      <c r="H20" s="27">
        <f>RA!J24</f>
        <v>13.426982822546901</v>
      </c>
      <c r="I20" s="20">
        <f>VLOOKUP(B20,RMS!B:D,3,FALSE)</f>
        <v>395499.58520058199</v>
      </c>
      <c r="J20" s="21">
        <f>VLOOKUP(B20,RMS!B:E,4,FALSE)</f>
        <v>342395.84809599002</v>
      </c>
      <c r="K20" s="22">
        <f t="shared" si="1"/>
        <v>-8.6900582013186067E-2</v>
      </c>
      <c r="L20" s="22">
        <f t="shared" si="2"/>
        <v>5.0400994950905442E-4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577333.04399999999</v>
      </c>
      <c r="F21" s="25">
        <f>VLOOKUP(C21,RA!B25:I54,8,0)</f>
        <v>28468.7179</v>
      </c>
      <c r="G21" s="16">
        <f t="shared" si="0"/>
        <v>548864.32609999995</v>
      </c>
      <c r="H21" s="27">
        <f>RA!J25</f>
        <v>4.9310737010230801</v>
      </c>
      <c r="I21" s="20">
        <f>VLOOKUP(B21,RMS!B:D,3,FALSE)</f>
        <v>577333.03605540399</v>
      </c>
      <c r="J21" s="21">
        <f>VLOOKUP(B21,RMS!B:E,4,FALSE)</f>
        <v>548864.32560309197</v>
      </c>
      <c r="K21" s="22">
        <f t="shared" si="1"/>
        <v>7.9445960000157356E-3</v>
      </c>
      <c r="L21" s="22">
        <f t="shared" si="2"/>
        <v>4.9690797459334135E-4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877378.89919999999</v>
      </c>
      <c r="F22" s="25">
        <f>VLOOKUP(C22,RA!B26:I55,8,0)</f>
        <v>185896.92920000001</v>
      </c>
      <c r="G22" s="16">
        <f t="shared" si="0"/>
        <v>691481.97</v>
      </c>
      <c r="H22" s="27">
        <f>RA!J26</f>
        <v>21.1877592872933</v>
      </c>
      <c r="I22" s="20">
        <f>VLOOKUP(B22,RMS!B:D,3,FALSE)</f>
        <v>877378.88343373395</v>
      </c>
      <c r="J22" s="21">
        <f>VLOOKUP(B22,RMS!B:E,4,FALSE)</f>
        <v>691481.88802435296</v>
      </c>
      <c r="K22" s="22">
        <f t="shared" si="1"/>
        <v>1.5766266034916043E-2</v>
      </c>
      <c r="L22" s="22">
        <f t="shared" si="2"/>
        <v>8.1975647015497088E-2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321717.57900000003</v>
      </c>
      <c r="F23" s="25">
        <f>VLOOKUP(C23,RA!B27:I56,8,0)</f>
        <v>100135.16099999999</v>
      </c>
      <c r="G23" s="16">
        <f t="shared" si="0"/>
        <v>221582.41800000003</v>
      </c>
      <c r="H23" s="27">
        <f>RA!J27</f>
        <v>31.125175475723701</v>
      </c>
      <c r="I23" s="20">
        <f>VLOOKUP(B23,RMS!B:D,3,FALSE)</f>
        <v>321717.40786504</v>
      </c>
      <c r="J23" s="21">
        <f>VLOOKUP(B23,RMS!B:E,4,FALSE)</f>
        <v>221582.41938725099</v>
      </c>
      <c r="K23" s="22">
        <f t="shared" si="1"/>
        <v>0.17113496002275497</v>
      </c>
      <c r="L23" s="22">
        <f t="shared" si="2"/>
        <v>-1.3872509589418769E-3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1721440.6716</v>
      </c>
      <c r="F24" s="25">
        <f>VLOOKUP(C24,RA!B28:I57,8,0)</f>
        <v>48449.526700000002</v>
      </c>
      <c r="G24" s="16">
        <f t="shared" si="0"/>
        <v>1672991.1449</v>
      </c>
      <c r="H24" s="27">
        <f>RA!J28</f>
        <v>2.8144755436136202</v>
      </c>
      <c r="I24" s="20">
        <f>VLOOKUP(B24,RMS!B:D,3,FALSE)</f>
        <v>1721441.0970592899</v>
      </c>
      <c r="J24" s="21">
        <f>VLOOKUP(B24,RMS!B:E,4,FALSE)</f>
        <v>1672991.1517557499</v>
      </c>
      <c r="K24" s="22">
        <f t="shared" si="1"/>
        <v>-0.42545928992331028</v>
      </c>
      <c r="L24" s="22">
        <f t="shared" si="2"/>
        <v>-6.8557499907910824E-3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913045.99950000003</v>
      </c>
      <c r="F25" s="25">
        <f>VLOOKUP(C25,RA!B29:I58,8,0)</f>
        <v>127112.93949999999</v>
      </c>
      <c r="G25" s="16">
        <f t="shared" si="0"/>
        <v>785933.06</v>
      </c>
      <c r="H25" s="27">
        <f>RA!J29</f>
        <v>13.921854930596</v>
      </c>
      <c r="I25" s="20">
        <f>VLOOKUP(B25,RMS!B:D,3,FALSE)</f>
        <v>913046.67144955799</v>
      </c>
      <c r="J25" s="21">
        <f>VLOOKUP(B25,RMS!B:E,4,FALSE)</f>
        <v>785933.06462995696</v>
      </c>
      <c r="K25" s="22">
        <f t="shared" si="1"/>
        <v>-0.67194955796003342</v>
      </c>
      <c r="L25" s="22">
        <f t="shared" si="2"/>
        <v>-4.6299569075927138E-3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1226167.4342</v>
      </c>
      <c r="F26" s="25">
        <f>VLOOKUP(C26,RA!B30:I59,8,0)</f>
        <v>135564.11660000001</v>
      </c>
      <c r="G26" s="16">
        <f t="shared" si="0"/>
        <v>1090603.3176</v>
      </c>
      <c r="H26" s="27">
        <f>RA!J30</f>
        <v>11.0559221211455</v>
      </c>
      <c r="I26" s="20">
        <f>VLOOKUP(B26,RMS!B:D,3,FALSE)</f>
        <v>1226167.45617522</v>
      </c>
      <c r="J26" s="21">
        <f>VLOOKUP(B26,RMS!B:E,4,FALSE)</f>
        <v>1090603.32211214</v>
      </c>
      <c r="K26" s="22">
        <f t="shared" si="1"/>
        <v>-2.1975219948217273E-2</v>
      </c>
      <c r="L26" s="22">
        <f t="shared" si="2"/>
        <v>-4.5121400617063046E-3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851322.10290000006</v>
      </c>
      <c r="F27" s="25">
        <f>VLOOKUP(C27,RA!B31:I60,8,0)</f>
        <v>40728.378499999999</v>
      </c>
      <c r="G27" s="16">
        <f t="shared" si="0"/>
        <v>810593.72440000006</v>
      </c>
      <c r="H27" s="27">
        <f>RA!J31</f>
        <v>4.78413262867958</v>
      </c>
      <c r="I27" s="20">
        <f>VLOOKUP(B27,RMS!B:D,3,FALSE)</f>
        <v>851322.03899291996</v>
      </c>
      <c r="J27" s="21">
        <f>VLOOKUP(B27,RMS!B:E,4,FALSE)</f>
        <v>810593.724420354</v>
      </c>
      <c r="K27" s="22">
        <f t="shared" si="1"/>
        <v>6.3907080097123981E-2</v>
      </c>
      <c r="L27" s="22">
        <f t="shared" si="2"/>
        <v>-2.0353938452899456E-5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171441.6274</v>
      </c>
      <c r="F28" s="25">
        <f>VLOOKUP(C28,RA!B32:I61,8,0)</f>
        <v>35052.708400000003</v>
      </c>
      <c r="G28" s="16">
        <f t="shared" si="0"/>
        <v>136388.91899999999</v>
      </c>
      <c r="H28" s="27">
        <f>RA!J32</f>
        <v>20.445856080341901</v>
      </c>
      <c r="I28" s="20">
        <f>VLOOKUP(B28,RMS!B:D,3,FALSE)</f>
        <v>171441.535010211</v>
      </c>
      <c r="J28" s="21">
        <f>VLOOKUP(B28,RMS!B:E,4,FALSE)</f>
        <v>136388.97738272999</v>
      </c>
      <c r="K28" s="22">
        <f t="shared" si="1"/>
        <v>9.2389789002481848E-2</v>
      </c>
      <c r="L28" s="22">
        <f t="shared" si="2"/>
        <v>-5.838272999972105E-2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411518.23859999998</v>
      </c>
      <c r="F30" s="25">
        <f>VLOOKUP(C30,RA!B34:I64,8,0)</f>
        <v>40211.519099999998</v>
      </c>
      <c r="G30" s="16">
        <f t="shared" si="0"/>
        <v>371306.71950000001</v>
      </c>
      <c r="H30" s="27">
        <f>RA!J34</f>
        <v>0</v>
      </c>
      <c r="I30" s="20">
        <f>VLOOKUP(B30,RMS!B:D,3,FALSE)</f>
        <v>411518.23930000002</v>
      </c>
      <c r="J30" s="21">
        <f>VLOOKUP(B30,RMS!B:E,4,FALSE)</f>
        <v>371306.70319999999</v>
      </c>
      <c r="K30" s="22">
        <f t="shared" si="1"/>
        <v>-7.0000003324821591E-4</v>
      </c>
      <c r="L30" s="22">
        <f t="shared" si="2"/>
        <v>1.6300000017508864E-2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9.7715035029312496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123019.87</v>
      </c>
      <c r="F32" s="25">
        <f>VLOOKUP(C32,RA!B34:I65,8,0)</f>
        <v>8437.81</v>
      </c>
      <c r="G32" s="16">
        <f t="shared" si="0"/>
        <v>114582.06</v>
      </c>
      <c r="H32" s="27">
        <f>RA!J34</f>
        <v>0</v>
      </c>
      <c r="I32" s="20">
        <f>VLOOKUP(B32,RMS!B:D,3,FALSE)</f>
        <v>123019.87</v>
      </c>
      <c r="J32" s="21">
        <f>VLOOKUP(B32,RMS!B:E,4,FALSE)</f>
        <v>114582.06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302124.78000000003</v>
      </c>
      <c r="F33" s="25">
        <f>VLOOKUP(C33,RA!B34:I65,8,0)</f>
        <v>-41032.550000000003</v>
      </c>
      <c r="G33" s="16">
        <f t="shared" si="0"/>
        <v>343157.33</v>
      </c>
      <c r="H33" s="27">
        <f>RA!J34</f>
        <v>0</v>
      </c>
      <c r="I33" s="20">
        <f>VLOOKUP(B33,RMS!B:D,3,FALSE)</f>
        <v>302124.78000000003</v>
      </c>
      <c r="J33" s="21">
        <f>VLOOKUP(B33,RMS!B:E,4,FALSE)</f>
        <v>343157.33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52431.07</v>
      </c>
      <c r="F34" s="25">
        <f>VLOOKUP(C34,RA!B34:I66,8,0)</f>
        <v>399.24</v>
      </c>
      <c r="G34" s="16">
        <f t="shared" si="0"/>
        <v>52031.83</v>
      </c>
      <c r="H34" s="27">
        <f>RA!J35</f>
        <v>9.7715035029312496</v>
      </c>
      <c r="I34" s="20">
        <f>VLOOKUP(B34,RMS!B:D,3,FALSE)</f>
        <v>52431.07</v>
      </c>
      <c r="J34" s="21">
        <f>VLOOKUP(B34,RMS!B:E,4,FALSE)</f>
        <v>52031.83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168978.4</v>
      </c>
      <c r="F35" s="25">
        <f>VLOOKUP(C35,RA!B34:I67,8,0)</f>
        <v>-12361.05</v>
      </c>
      <c r="G35" s="16">
        <f t="shared" si="0"/>
        <v>181339.44999999998</v>
      </c>
      <c r="H35" s="27">
        <f>RA!J34</f>
        <v>0</v>
      </c>
      <c r="I35" s="20">
        <f>VLOOKUP(B35,RMS!B:D,3,FALSE)</f>
        <v>168978.4</v>
      </c>
      <c r="J35" s="21">
        <f>VLOOKUP(B35,RMS!B:E,4,FALSE)</f>
        <v>181339.45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9.7715035029312496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31976.068599999999</v>
      </c>
      <c r="F37" s="25">
        <f>VLOOKUP(C37,RA!B8:I68,8,0)</f>
        <v>2862.5515999999998</v>
      </c>
      <c r="G37" s="16">
        <f t="shared" si="0"/>
        <v>29113.517</v>
      </c>
      <c r="H37" s="27">
        <f>RA!J35</f>
        <v>9.7715035029312496</v>
      </c>
      <c r="I37" s="20">
        <f>VLOOKUP(B37,RMS!B:D,3,FALSE)</f>
        <v>31976.068376068401</v>
      </c>
      <c r="J37" s="21">
        <f>VLOOKUP(B37,RMS!B:E,4,FALSE)</f>
        <v>29113.517094017101</v>
      </c>
      <c r="K37" s="22">
        <f t="shared" si="1"/>
        <v>2.2393159815692343E-4</v>
      </c>
      <c r="L37" s="22">
        <f t="shared" si="2"/>
        <v>-9.4017101218923926E-5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377496.57030000002</v>
      </c>
      <c r="F38" s="25">
        <f>VLOOKUP(C38,RA!B8:I69,8,0)</f>
        <v>22305.156599999998</v>
      </c>
      <c r="G38" s="16">
        <f t="shared" si="0"/>
        <v>355191.41370000003</v>
      </c>
      <c r="H38" s="27">
        <f>RA!J36</f>
        <v>0</v>
      </c>
      <c r="I38" s="20">
        <f>VLOOKUP(B38,RMS!B:D,3,FALSE)</f>
        <v>377496.56601453002</v>
      </c>
      <c r="J38" s="21">
        <f>VLOOKUP(B38,RMS!B:E,4,FALSE)</f>
        <v>355191.41364444402</v>
      </c>
      <c r="K38" s="22">
        <f t="shared" si="1"/>
        <v>4.2854700004681945E-3</v>
      </c>
      <c r="L38" s="22">
        <f t="shared" si="2"/>
        <v>5.5556010920554399E-5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181225.62</v>
      </c>
      <c r="F39" s="25">
        <f>VLOOKUP(C39,RA!B9:I70,8,0)</f>
        <v>-22413.69</v>
      </c>
      <c r="G39" s="16">
        <f t="shared" si="0"/>
        <v>203639.31</v>
      </c>
      <c r="H39" s="27">
        <f>RA!J37</f>
        <v>6.8589001110145897</v>
      </c>
      <c r="I39" s="20">
        <f>VLOOKUP(B39,RMS!B:D,3,FALSE)</f>
        <v>181225.62</v>
      </c>
      <c r="J39" s="21">
        <f>VLOOKUP(B39,RMS!B:E,4,FALSE)</f>
        <v>203639.31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65687.210000000006</v>
      </c>
      <c r="F40" s="25">
        <f>VLOOKUP(C40,RA!B10:I71,8,0)</f>
        <v>9611.85</v>
      </c>
      <c r="G40" s="16">
        <f t="shared" si="0"/>
        <v>56075.360000000008</v>
      </c>
      <c r="H40" s="27">
        <f>RA!J38</f>
        <v>-13.581325570183299</v>
      </c>
      <c r="I40" s="20">
        <f>VLOOKUP(B40,RMS!B:D,3,FALSE)</f>
        <v>65687.210000000006</v>
      </c>
      <c r="J40" s="21">
        <f>VLOOKUP(B40,RMS!B:E,4,FALSE)</f>
        <v>56075.360000000001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0.76145689950634199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5092.9884000000002</v>
      </c>
      <c r="F42" s="25">
        <f>VLOOKUP(C42,RA!B8:I72,8,0)</f>
        <v>290.2079</v>
      </c>
      <c r="G42" s="16">
        <f t="shared" si="0"/>
        <v>4802.7804999999998</v>
      </c>
      <c r="H42" s="27">
        <f>RA!J39</f>
        <v>0.76145689950634199</v>
      </c>
      <c r="I42" s="20">
        <f>VLOOKUP(B42,RMS!B:D,3,FALSE)</f>
        <v>5092.9884275017002</v>
      </c>
      <c r="J42" s="21">
        <f>VLOOKUP(B42,RMS!B:E,4,FALSE)</f>
        <v>4802.7804250813097</v>
      </c>
      <c r="K42" s="22">
        <f t="shared" si="1"/>
        <v>-2.7501700060383882E-5</v>
      </c>
      <c r="L42" s="22">
        <f t="shared" si="2"/>
        <v>7.4918690188496839E-5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20941213.544199999</v>
      </c>
      <c r="E7" s="65"/>
      <c r="F7" s="65"/>
      <c r="G7" s="53">
        <v>14170746.211100001</v>
      </c>
      <c r="H7" s="54">
        <v>47.777775653032798</v>
      </c>
      <c r="I7" s="53">
        <v>2162045.7385</v>
      </c>
      <c r="J7" s="54">
        <v>10.3243574396328</v>
      </c>
      <c r="K7" s="53">
        <v>1544651.2971000001</v>
      </c>
      <c r="L7" s="54">
        <v>10.900281990020201</v>
      </c>
      <c r="M7" s="54">
        <v>0.39969826365285499</v>
      </c>
      <c r="N7" s="53">
        <v>52989761.5625</v>
      </c>
      <c r="O7" s="53">
        <v>7476133578.6538</v>
      </c>
      <c r="P7" s="53">
        <v>1116774</v>
      </c>
      <c r="Q7" s="53">
        <v>920431</v>
      </c>
      <c r="R7" s="54">
        <v>21.331637026566899</v>
      </c>
      <c r="S7" s="53">
        <v>18.751523176757299</v>
      </c>
      <c r="T7" s="53">
        <v>17.893162421300499</v>
      </c>
      <c r="U7" s="55">
        <v>4.5775521666465098</v>
      </c>
    </row>
    <row r="8" spans="1:23" ht="12" thickBot="1">
      <c r="A8" s="74">
        <v>42707</v>
      </c>
      <c r="B8" s="70" t="s">
        <v>6</v>
      </c>
      <c r="C8" s="71"/>
      <c r="D8" s="56">
        <v>716465.58429999999</v>
      </c>
      <c r="E8" s="59"/>
      <c r="F8" s="59"/>
      <c r="G8" s="56">
        <v>517647.51069999998</v>
      </c>
      <c r="H8" s="57">
        <v>38.408003417449798</v>
      </c>
      <c r="I8" s="56">
        <v>186601.59210000001</v>
      </c>
      <c r="J8" s="57">
        <v>26.044739089919201</v>
      </c>
      <c r="K8" s="56">
        <v>126810.38129999999</v>
      </c>
      <c r="L8" s="57">
        <v>24.4974386389916</v>
      </c>
      <c r="M8" s="57">
        <v>0.471500914886059</v>
      </c>
      <c r="N8" s="56">
        <v>1852350.3254</v>
      </c>
      <c r="O8" s="56">
        <v>279147440.7683</v>
      </c>
      <c r="P8" s="56">
        <v>24593</v>
      </c>
      <c r="Q8" s="56">
        <v>19779</v>
      </c>
      <c r="R8" s="57">
        <v>24.338945346074102</v>
      </c>
      <c r="S8" s="56">
        <v>29.1329070995812</v>
      </c>
      <c r="T8" s="56">
        <v>27.345096283937501</v>
      </c>
      <c r="U8" s="58">
        <v>6.1367401802114498</v>
      </c>
    </row>
    <row r="9" spans="1:23" ht="12" thickBot="1">
      <c r="A9" s="75"/>
      <c r="B9" s="70" t="s">
        <v>7</v>
      </c>
      <c r="C9" s="71"/>
      <c r="D9" s="56">
        <v>143481.84270000001</v>
      </c>
      <c r="E9" s="59"/>
      <c r="F9" s="59"/>
      <c r="G9" s="56">
        <v>63300.549299999999</v>
      </c>
      <c r="H9" s="57">
        <v>126.667610765899</v>
      </c>
      <c r="I9" s="56">
        <v>33616.409800000001</v>
      </c>
      <c r="J9" s="57">
        <v>23.429034062719101</v>
      </c>
      <c r="K9" s="56">
        <v>14501.7618</v>
      </c>
      <c r="L9" s="57">
        <v>22.9093775020369</v>
      </c>
      <c r="M9" s="57">
        <v>1.31809143355258</v>
      </c>
      <c r="N9" s="56">
        <v>283832.9878</v>
      </c>
      <c r="O9" s="56">
        <v>38029023.342299998</v>
      </c>
      <c r="P9" s="56">
        <v>8373</v>
      </c>
      <c r="Q9" s="56">
        <v>4771</v>
      </c>
      <c r="R9" s="57">
        <v>75.497799203521296</v>
      </c>
      <c r="S9" s="56">
        <v>17.136252561805801</v>
      </c>
      <c r="T9" s="56">
        <v>16.553627709075698</v>
      </c>
      <c r="U9" s="58">
        <v>3.3999548654454599</v>
      </c>
    </row>
    <row r="10" spans="1:23" ht="12" thickBot="1">
      <c r="A10" s="75"/>
      <c r="B10" s="70" t="s">
        <v>8</v>
      </c>
      <c r="C10" s="71"/>
      <c r="D10" s="56">
        <v>163838.44399999999</v>
      </c>
      <c r="E10" s="59"/>
      <c r="F10" s="59"/>
      <c r="G10" s="56">
        <v>88376.611399999994</v>
      </c>
      <c r="H10" s="57">
        <v>85.386655365697806</v>
      </c>
      <c r="I10" s="56">
        <v>49718.532500000001</v>
      </c>
      <c r="J10" s="57">
        <v>30.346072195363401</v>
      </c>
      <c r="K10" s="56">
        <v>26851.143800000002</v>
      </c>
      <c r="L10" s="57">
        <v>30.382635603066401</v>
      </c>
      <c r="M10" s="57">
        <v>0.85163555304485805</v>
      </c>
      <c r="N10" s="56">
        <v>347286.79619999998</v>
      </c>
      <c r="O10" s="56">
        <v>60988397.439900003</v>
      </c>
      <c r="P10" s="56">
        <v>115463</v>
      </c>
      <c r="Q10" s="56">
        <v>92719</v>
      </c>
      <c r="R10" s="57">
        <v>24.5300316008585</v>
      </c>
      <c r="S10" s="56">
        <v>1.4189692282376201</v>
      </c>
      <c r="T10" s="56">
        <v>1.0573726140273301</v>
      </c>
      <c r="U10" s="58">
        <v>25.483048329342299</v>
      </c>
    </row>
    <row r="11" spans="1:23" ht="12" thickBot="1">
      <c r="A11" s="75"/>
      <c r="B11" s="70" t="s">
        <v>9</v>
      </c>
      <c r="C11" s="71"/>
      <c r="D11" s="56">
        <v>80917.935599999997</v>
      </c>
      <c r="E11" s="59"/>
      <c r="F11" s="59"/>
      <c r="G11" s="56">
        <v>62268.9542</v>
      </c>
      <c r="H11" s="57">
        <v>29.949084001157001</v>
      </c>
      <c r="I11" s="56">
        <v>17258.4205</v>
      </c>
      <c r="J11" s="57">
        <v>21.328300545522101</v>
      </c>
      <c r="K11" s="56">
        <v>13713.8578</v>
      </c>
      <c r="L11" s="57">
        <v>22.023587799391699</v>
      </c>
      <c r="M11" s="57">
        <v>0.25846576154523099</v>
      </c>
      <c r="N11" s="56">
        <v>210051.7911</v>
      </c>
      <c r="O11" s="56">
        <v>22720744.3116</v>
      </c>
      <c r="P11" s="56">
        <v>3470</v>
      </c>
      <c r="Q11" s="56">
        <v>2727</v>
      </c>
      <c r="R11" s="57">
        <v>27.246057939127201</v>
      </c>
      <c r="S11" s="56">
        <v>23.319289798270901</v>
      </c>
      <c r="T11" s="56">
        <v>22.817225155848899</v>
      </c>
      <c r="U11" s="58">
        <v>2.1530014282819301</v>
      </c>
    </row>
    <row r="12" spans="1:23" ht="12" thickBot="1">
      <c r="A12" s="75"/>
      <c r="B12" s="70" t="s">
        <v>10</v>
      </c>
      <c r="C12" s="71"/>
      <c r="D12" s="56">
        <v>261306.6153</v>
      </c>
      <c r="E12" s="59"/>
      <c r="F12" s="59"/>
      <c r="G12" s="56">
        <v>183332.5729</v>
      </c>
      <c r="H12" s="57">
        <v>42.531472267359398</v>
      </c>
      <c r="I12" s="56">
        <v>45204.503700000001</v>
      </c>
      <c r="J12" s="57">
        <v>17.299410368199698</v>
      </c>
      <c r="K12" s="56">
        <v>28303.956900000001</v>
      </c>
      <c r="L12" s="57">
        <v>15.4385859819022</v>
      </c>
      <c r="M12" s="57">
        <v>0.59710897878027802</v>
      </c>
      <c r="N12" s="56">
        <v>704612.56669999997</v>
      </c>
      <c r="O12" s="56">
        <v>87785267.251599997</v>
      </c>
      <c r="P12" s="56">
        <v>2547</v>
      </c>
      <c r="Q12" s="56">
        <v>1913</v>
      </c>
      <c r="R12" s="57">
        <v>33.141662310507101</v>
      </c>
      <c r="S12" s="56">
        <v>102.593881154299</v>
      </c>
      <c r="T12" s="56">
        <v>108.303244014637</v>
      </c>
      <c r="U12" s="58">
        <v>-5.5650130359633598</v>
      </c>
    </row>
    <row r="13" spans="1:23" ht="12" thickBot="1">
      <c r="A13" s="75"/>
      <c r="B13" s="70" t="s">
        <v>11</v>
      </c>
      <c r="C13" s="71"/>
      <c r="D13" s="56">
        <v>289869.18280000001</v>
      </c>
      <c r="E13" s="59"/>
      <c r="F13" s="59"/>
      <c r="G13" s="56">
        <v>281339.31439999997</v>
      </c>
      <c r="H13" s="57">
        <v>3.0318792871843399</v>
      </c>
      <c r="I13" s="56">
        <v>90717.411800000002</v>
      </c>
      <c r="J13" s="57">
        <v>31.295983561864901</v>
      </c>
      <c r="K13" s="56">
        <v>82014.710999999996</v>
      </c>
      <c r="L13" s="57">
        <v>29.151528706504902</v>
      </c>
      <c r="M13" s="57">
        <v>0.10611146090608101</v>
      </c>
      <c r="N13" s="56">
        <v>768663.16260000004</v>
      </c>
      <c r="O13" s="56">
        <v>120491892.62289999</v>
      </c>
      <c r="P13" s="56">
        <v>8627</v>
      </c>
      <c r="Q13" s="56">
        <v>7029</v>
      </c>
      <c r="R13" s="57">
        <v>22.734386114667799</v>
      </c>
      <c r="S13" s="56">
        <v>33.600229836559599</v>
      </c>
      <c r="T13" s="56">
        <v>34.414997524541199</v>
      </c>
      <c r="U13" s="58">
        <v>-2.42488724614324</v>
      </c>
    </row>
    <row r="14" spans="1:23" ht="12" thickBot="1">
      <c r="A14" s="75"/>
      <c r="B14" s="70" t="s">
        <v>12</v>
      </c>
      <c r="C14" s="71"/>
      <c r="D14" s="56">
        <v>142861.6035</v>
      </c>
      <c r="E14" s="59"/>
      <c r="F14" s="59"/>
      <c r="G14" s="56">
        <v>146225.95269999999</v>
      </c>
      <c r="H14" s="57">
        <v>-2.30078801873315</v>
      </c>
      <c r="I14" s="56">
        <v>27416.912899999999</v>
      </c>
      <c r="J14" s="57">
        <v>19.1912397931331</v>
      </c>
      <c r="K14" s="56">
        <v>27639.200700000001</v>
      </c>
      <c r="L14" s="57">
        <v>18.901706700933701</v>
      </c>
      <c r="M14" s="57">
        <v>-8.0424829362019997E-3</v>
      </c>
      <c r="N14" s="56">
        <v>369661.31929999997</v>
      </c>
      <c r="O14" s="56">
        <v>48795684.3182</v>
      </c>
      <c r="P14" s="56">
        <v>2330</v>
      </c>
      <c r="Q14" s="56">
        <v>1666</v>
      </c>
      <c r="R14" s="57">
        <v>39.8559423769508</v>
      </c>
      <c r="S14" s="56">
        <v>61.3139929184549</v>
      </c>
      <c r="T14" s="56">
        <v>67.927163205282099</v>
      </c>
      <c r="U14" s="58">
        <v>-10.785743958352899</v>
      </c>
    </row>
    <row r="15" spans="1:23" ht="12" thickBot="1">
      <c r="A15" s="75"/>
      <c r="B15" s="70" t="s">
        <v>13</v>
      </c>
      <c r="C15" s="71"/>
      <c r="D15" s="56">
        <v>98350.286200000002</v>
      </c>
      <c r="E15" s="59"/>
      <c r="F15" s="59"/>
      <c r="G15" s="56">
        <v>88594.035499999998</v>
      </c>
      <c r="H15" s="57">
        <v>11.012310981138199</v>
      </c>
      <c r="I15" s="56">
        <v>18036.307199999999</v>
      </c>
      <c r="J15" s="57">
        <v>18.338845667741399</v>
      </c>
      <c r="K15" s="56">
        <v>11866.9326</v>
      </c>
      <c r="L15" s="57">
        <v>13.394730845057801</v>
      </c>
      <c r="M15" s="57">
        <v>0.51987946742025004</v>
      </c>
      <c r="N15" s="56">
        <v>247760.25039999999</v>
      </c>
      <c r="O15" s="56">
        <v>44427518.871299997</v>
      </c>
      <c r="P15" s="56">
        <v>3250</v>
      </c>
      <c r="Q15" s="56">
        <v>2598</v>
      </c>
      <c r="R15" s="57">
        <v>25.0962278675905</v>
      </c>
      <c r="S15" s="56">
        <v>30.261626523076899</v>
      </c>
      <c r="T15" s="56">
        <v>27.394679099307201</v>
      </c>
      <c r="U15" s="58">
        <v>9.4738708825961009</v>
      </c>
    </row>
    <row r="16" spans="1:23" ht="12" thickBot="1">
      <c r="A16" s="75"/>
      <c r="B16" s="70" t="s">
        <v>14</v>
      </c>
      <c r="C16" s="71"/>
      <c r="D16" s="56">
        <v>931194.50490000006</v>
      </c>
      <c r="E16" s="59"/>
      <c r="F16" s="59"/>
      <c r="G16" s="56">
        <v>483103.59049999999</v>
      </c>
      <c r="H16" s="57">
        <v>92.752553119350097</v>
      </c>
      <c r="I16" s="56">
        <v>-32423.079600000001</v>
      </c>
      <c r="J16" s="57">
        <v>-3.4818804695890999</v>
      </c>
      <c r="K16" s="56">
        <v>28361.0795</v>
      </c>
      <c r="L16" s="57">
        <v>5.8706000240335596</v>
      </c>
      <c r="M16" s="57">
        <v>-2.1432244530748599</v>
      </c>
      <c r="N16" s="56">
        <v>2152208.2322999998</v>
      </c>
      <c r="O16" s="56">
        <v>381058967.97500002</v>
      </c>
      <c r="P16" s="56">
        <v>49171</v>
      </c>
      <c r="Q16" s="56">
        <v>34724</v>
      </c>
      <c r="R16" s="57">
        <v>41.605229812233603</v>
      </c>
      <c r="S16" s="56">
        <v>18.937880150902</v>
      </c>
      <c r="T16" s="56">
        <v>18.915895858772</v>
      </c>
      <c r="U16" s="58">
        <v>0.116086340998828</v>
      </c>
    </row>
    <row r="17" spans="1:21" ht="12" thickBot="1">
      <c r="A17" s="75"/>
      <c r="B17" s="70" t="s">
        <v>15</v>
      </c>
      <c r="C17" s="71"/>
      <c r="D17" s="56">
        <v>515152.6545</v>
      </c>
      <c r="E17" s="59"/>
      <c r="F17" s="59"/>
      <c r="G17" s="56">
        <v>427366.19829999999</v>
      </c>
      <c r="H17" s="57">
        <v>20.541272695220599</v>
      </c>
      <c r="I17" s="56">
        <v>72198.111000000004</v>
      </c>
      <c r="J17" s="57">
        <v>14.0148964329951</v>
      </c>
      <c r="K17" s="56">
        <v>57844.811300000001</v>
      </c>
      <c r="L17" s="57">
        <v>13.535186341385501</v>
      </c>
      <c r="M17" s="57">
        <v>0.248134610130537</v>
      </c>
      <c r="N17" s="56">
        <v>1623974.4672000001</v>
      </c>
      <c r="O17" s="56">
        <v>376894227.68849999</v>
      </c>
      <c r="P17" s="56">
        <v>11121</v>
      </c>
      <c r="Q17" s="56">
        <v>9980</v>
      </c>
      <c r="R17" s="57">
        <v>11.432865731462901</v>
      </c>
      <c r="S17" s="56">
        <v>46.322511869436198</v>
      </c>
      <c r="T17" s="56">
        <v>55.099201713426901</v>
      </c>
      <c r="U17" s="58">
        <v>-18.946921247985099</v>
      </c>
    </row>
    <row r="18" spans="1:21" ht="12" thickBot="1">
      <c r="A18" s="75"/>
      <c r="B18" s="70" t="s">
        <v>16</v>
      </c>
      <c r="C18" s="71"/>
      <c r="D18" s="56">
        <v>2139678.5855999999</v>
      </c>
      <c r="E18" s="59"/>
      <c r="F18" s="59"/>
      <c r="G18" s="56">
        <v>1141550.7586000001</v>
      </c>
      <c r="H18" s="57">
        <v>87.436131900442703</v>
      </c>
      <c r="I18" s="56">
        <v>346379.45169999998</v>
      </c>
      <c r="J18" s="57">
        <v>16.188387079775801</v>
      </c>
      <c r="K18" s="56">
        <v>159940.908</v>
      </c>
      <c r="L18" s="57">
        <v>14.0108450539818</v>
      </c>
      <c r="M18" s="57">
        <v>1.16567140971839</v>
      </c>
      <c r="N18" s="56">
        <v>4888277.0395999998</v>
      </c>
      <c r="O18" s="56">
        <v>725594202.85899997</v>
      </c>
      <c r="P18" s="56">
        <v>94786</v>
      </c>
      <c r="Q18" s="56">
        <v>67757</v>
      </c>
      <c r="R18" s="57">
        <v>39.891081364287103</v>
      </c>
      <c r="S18" s="56">
        <v>22.5737828962083</v>
      </c>
      <c r="T18" s="56">
        <v>22.406279181486799</v>
      </c>
      <c r="U18" s="58">
        <v>0.742027667634097</v>
      </c>
    </row>
    <row r="19" spans="1:21" ht="12" thickBot="1">
      <c r="A19" s="75"/>
      <c r="B19" s="70" t="s">
        <v>17</v>
      </c>
      <c r="C19" s="71"/>
      <c r="D19" s="56">
        <v>721555.78769999999</v>
      </c>
      <c r="E19" s="59"/>
      <c r="F19" s="59"/>
      <c r="G19" s="56">
        <v>483122.74570000003</v>
      </c>
      <c r="H19" s="57">
        <v>49.352477009653697</v>
      </c>
      <c r="I19" s="56">
        <v>54740.229800000001</v>
      </c>
      <c r="J19" s="57">
        <v>7.5864168416537296</v>
      </c>
      <c r="K19" s="56">
        <v>38651.618000000002</v>
      </c>
      <c r="L19" s="57">
        <v>8.00037223335395</v>
      </c>
      <c r="M19" s="57">
        <v>0.41624678687448502</v>
      </c>
      <c r="N19" s="56">
        <v>1782532.5273</v>
      </c>
      <c r="O19" s="56">
        <v>223574346.81510001</v>
      </c>
      <c r="P19" s="56">
        <v>18130</v>
      </c>
      <c r="Q19" s="56">
        <v>13543</v>
      </c>
      <c r="R19" s="57">
        <v>33.869895887174202</v>
      </c>
      <c r="S19" s="56">
        <v>39.798995460562601</v>
      </c>
      <c r="T19" s="56">
        <v>40.585065192350299</v>
      </c>
      <c r="U19" s="58">
        <v>-1.9750994282421299</v>
      </c>
    </row>
    <row r="20" spans="1:21" ht="12" thickBot="1">
      <c r="A20" s="75"/>
      <c r="B20" s="70" t="s">
        <v>18</v>
      </c>
      <c r="C20" s="71"/>
      <c r="D20" s="56">
        <v>1342731.2752</v>
      </c>
      <c r="E20" s="59"/>
      <c r="F20" s="59"/>
      <c r="G20" s="56">
        <v>917605.51679999998</v>
      </c>
      <c r="H20" s="57">
        <v>46.3299043670266</v>
      </c>
      <c r="I20" s="56">
        <v>111050.43240000001</v>
      </c>
      <c r="J20" s="57">
        <v>8.2704882541340208</v>
      </c>
      <c r="K20" s="56">
        <v>80729.318499999994</v>
      </c>
      <c r="L20" s="57">
        <v>8.7978240128209304</v>
      </c>
      <c r="M20" s="57">
        <v>0.37558986578091802</v>
      </c>
      <c r="N20" s="56">
        <v>3569646.7675999999</v>
      </c>
      <c r="O20" s="56">
        <v>449695275.69770002</v>
      </c>
      <c r="P20" s="56">
        <v>50353</v>
      </c>
      <c r="Q20" s="56">
        <v>41845</v>
      </c>
      <c r="R20" s="57">
        <v>20.332178276974599</v>
      </c>
      <c r="S20" s="56">
        <v>26.666360995372699</v>
      </c>
      <c r="T20" s="56">
        <v>26.2793812785279</v>
      </c>
      <c r="U20" s="58">
        <v>1.4511905726916501</v>
      </c>
    </row>
    <row r="21" spans="1:21" ht="12" thickBot="1">
      <c r="A21" s="75"/>
      <c r="B21" s="70" t="s">
        <v>19</v>
      </c>
      <c r="C21" s="71"/>
      <c r="D21" s="56">
        <v>469607.7328</v>
      </c>
      <c r="E21" s="59"/>
      <c r="F21" s="59"/>
      <c r="G21" s="56">
        <v>287770.99599999998</v>
      </c>
      <c r="H21" s="57">
        <v>63.187999947013402</v>
      </c>
      <c r="I21" s="56">
        <v>47199.089200000002</v>
      </c>
      <c r="J21" s="57">
        <v>10.0507478696271</v>
      </c>
      <c r="K21" s="56">
        <v>40183.074399999998</v>
      </c>
      <c r="L21" s="57">
        <v>13.9635595520544</v>
      </c>
      <c r="M21" s="57">
        <v>0.17460124454787901</v>
      </c>
      <c r="N21" s="56">
        <v>1220888.4276000001</v>
      </c>
      <c r="O21" s="56">
        <v>140463780.40830001</v>
      </c>
      <c r="P21" s="56">
        <v>39028</v>
      </c>
      <c r="Q21" s="56">
        <v>33883</v>
      </c>
      <c r="R21" s="57">
        <v>15.1846058495411</v>
      </c>
      <c r="S21" s="56">
        <v>12.032585138874699</v>
      </c>
      <c r="T21" s="56">
        <v>11.434978655963199</v>
      </c>
      <c r="U21" s="58">
        <v>4.96656766616801</v>
      </c>
    </row>
    <row r="22" spans="1:21" ht="12" thickBot="1">
      <c r="A22" s="75"/>
      <c r="B22" s="70" t="s">
        <v>20</v>
      </c>
      <c r="C22" s="71"/>
      <c r="D22" s="56">
        <v>1438673.2298999999</v>
      </c>
      <c r="E22" s="59"/>
      <c r="F22" s="59"/>
      <c r="G22" s="56">
        <v>876661.36640000006</v>
      </c>
      <c r="H22" s="57">
        <v>64.108204723095696</v>
      </c>
      <c r="I22" s="56">
        <v>95916.0196</v>
      </c>
      <c r="J22" s="57">
        <v>6.6669774349431004</v>
      </c>
      <c r="K22" s="56">
        <v>96624.866699999999</v>
      </c>
      <c r="L22" s="57">
        <v>11.0219145502885</v>
      </c>
      <c r="M22" s="57">
        <v>-7.3360732512140004E-3</v>
      </c>
      <c r="N22" s="56">
        <v>3409526.2278</v>
      </c>
      <c r="O22" s="56">
        <v>485561877.34680003</v>
      </c>
      <c r="P22" s="56">
        <v>83081</v>
      </c>
      <c r="Q22" s="56">
        <v>63106</v>
      </c>
      <c r="R22" s="57">
        <v>31.653091623617399</v>
      </c>
      <c r="S22" s="56">
        <v>17.316513160650501</v>
      </c>
      <c r="T22" s="56">
        <v>16.994239311634399</v>
      </c>
      <c r="U22" s="58">
        <v>1.86107818604259</v>
      </c>
    </row>
    <row r="23" spans="1:21" ht="12" thickBot="1">
      <c r="A23" s="75"/>
      <c r="B23" s="70" t="s">
        <v>21</v>
      </c>
      <c r="C23" s="71"/>
      <c r="D23" s="56">
        <v>2710630.6072</v>
      </c>
      <c r="E23" s="59"/>
      <c r="F23" s="59"/>
      <c r="G23" s="56">
        <v>2196001.2489</v>
      </c>
      <c r="H23" s="57">
        <v>23.434839053838601</v>
      </c>
      <c r="I23" s="56">
        <v>235592.2212</v>
      </c>
      <c r="J23" s="57">
        <v>8.6914174352719993</v>
      </c>
      <c r="K23" s="56">
        <v>183052.9669</v>
      </c>
      <c r="L23" s="57">
        <v>8.3357405644324292</v>
      </c>
      <c r="M23" s="57">
        <v>0.28701667713859902</v>
      </c>
      <c r="N23" s="56">
        <v>6932345.5023999996</v>
      </c>
      <c r="O23" s="56">
        <v>1094371412.6609001</v>
      </c>
      <c r="P23" s="56">
        <v>88195</v>
      </c>
      <c r="Q23" s="56">
        <v>72541</v>
      </c>
      <c r="R23" s="57">
        <v>21.579520547001</v>
      </c>
      <c r="S23" s="56">
        <v>30.734515643744</v>
      </c>
      <c r="T23" s="56">
        <v>30.034830231179601</v>
      </c>
      <c r="U23" s="58">
        <v>2.27654608478201</v>
      </c>
    </row>
    <row r="24" spans="1:21" ht="12" thickBot="1">
      <c r="A24" s="75"/>
      <c r="B24" s="70" t="s">
        <v>22</v>
      </c>
      <c r="C24" s="71"/>
      <c r="D24" s="56">
        <v>395499.49829999998</v>
      </c>
      <c r="E24" s="59"/>
      <c r="F24" s="59"/>
      <c r="G24" s="56">
        <v>269012.85100000002</v>
      </c>
      <c r="H24" s="57">
        <v>47.018812235107703</v>
      </c>
      <c r="I24" s="56">
        <v>53103.649700000002</v>
      </c>
      <c r="J24" s="57">
        <v>13.426982822546901</v>
      </c>
      <c r="K24" s="56">
        <v>35654.6181</v>
      </c>
      <c r="L24" s="57">
        <v>13.2538716895722</v>
      </c>
      <c r="M24" s="57">
        <v>0.48939050619083801</v>
      </c>
      <c r="N24" s="56">
        <v>1011801.1801999999</v>
      </c>
      <c r="O24" s="56">
        <v>106004160.0485</v>
      </c>
      <c r="P24" s="56">
        <v>36421</v>
      </c>
      <c r="Q24" s="56">
        <v>30544</v>
      </c>
      <c r="R24" s="57">
        <v>19.241094814038799</v>
      </c>
      <c r="S24" s="56">
        <v>10.8591059635924</v>
      </c>
      <c r="T24" s="56">
        <v>10.465083895364099</v>
      </c>
      <c r="U24" s="58">
        <v>3.6284945514798101</v>
      </c>
    </row>
    <row r="25" spans="1:21" ht="12" thickBot="1">
      <c r="A25" s="75"/>
      <c r="B25" s="70" t="s">
        <v>23</v>
      </c>
      <c r="C25" s="71"/>
      <c r="D25" s="56">
        <v>577333.04399999999</v>
      </c>
      <c r="E25" s="59"/>
      <c r="F25" s="59"/>
      <c r="G25" s="56">
        <v>335321.94559999998</v>
      </c>
      <c r="H25" s="57">
        <v>72.172758620663302</v>
      </c>
      <c r="I25" s="56">
        <v>28468.7179</v>
      </c>
      <c r="J25" s="57">
        <v>4.9310737010230801</v>
      </c>
      <c r="K25" s="56">
        <v>22742.271499999999</v>
      </c>
      <c r="L25" s="57">
        <v>6.7822198333326096</v>
      </c>
      <c r="M25" s="57">
        <v>0.25179746886761101</v>
      </c>
      <c r="N25" s="56">
        <v>1410801.9025000001</v>
      </c>
      <c r="O25" s="56">
        <v>126804818.4772</v>
      </c>
      <c r="P25" s="56">
        <v>26962</v>
      </c>
      <c r="Q25" s="56">
        <v>21524</v>
      </c>
      <c r="R25" s="57">
        <v>25.264820665303802</v>
      </c>
      <c r="S25" s="56">
        <v>21.412841925673199</v>
      </c>
      <c r="T25" s="56">
        <v>21.550243188998301</v>
      </c>
      <c r="U25" s="58">
        <v>-0.64167691426525297</v>
      </c>
    </row>
    <row r="26" spans="1:21" ht="12" thickBot="1">
      <c r="A26" s="75"/>
      <c r="B26" s="70" t="s">
        <v>24</v>
      </c>
      <c r="C26" s="71"/>
      <c r="D26" s="56">
        <v>877378.89919999999</v>
      </c>
      <c r="E26" s="59"/>
      <c r="F26" s="59"/>
      <c r="G26" s="56">
        <v>624658.00659999996</v>
      </c>
      <c r="H26" s="57">
        <v>40.457480722220197</v>
      </c>
      <c r="I26" s="56">
        <v>185896.92920000001</v>
      </c>
      <c r="J26" s="57">
        <v>21.1877592872933</v>
      </c>
      <c r="K26" s="56">
        <v>109268.5704</v>
      </c>
      <c r="L26" s="57">
        <v>17.4925429988077</v>
      </c>
      <c r="M26" s="57">
        <v>0.70128453698521198</v>
      </c>
      <c r="N26" s="56">
        <v>2258865.7541999999</v>
      </c>
      <c r="O26" s="56">
        <v>236592501.1099</v>
      </c>
      <c r="P26" s="56">
        <v>56671</v>
      </c>
      <c r="Q26" s="56">
        <v>49039</v>
      </c>
      <c r="R26" s="57">
        <v>15.563123228450801</v>
      </c>
      <c r="S26" s="56">
        <v>15.481973129113699</v>
      </c>
      <c r="T26" s="56">
        <v>15.216557256469301</v>
      </c>
      <c r="U26" s="58">
        <v>1.7143543037495901</v>
      </c>
    </row>
    <row r="27" spans="1:21" ht="12" thickBot="1">
      <c r="A27" s="75"/>
      <c r="B27" s="70" t="s">
        <v>25</v>
      </c>
      <c r="C27" s="71"/>
      <c r="D27" s="56">
        <v>321717.57900000003</v>
      </c>
      <c r="E27" s="59"/>
      <c r="F27" s="59"/>
      <c r="G27" s="56">
        <v>216882.43799999999</v>
      </c>
      <c r="H27" s="57">
        <v>48.337312124829602</v>
      </c>
      <c r="I27" s="56">
        <v>100135.16099999999</v>
      </c>
      <c r="J27" s="57">
        <v>31.125175475723701</v>
      </c>
      <c r="K27" s="56">
        <v>59244.387600000002</v>
      </c>
      <c r="L27" s="57">
        <v>27.316360027269699</v>
      </c>
      <c r="M27" s="57">
        <v>0.69020501445777505</v>
      </c>
      <c r="N27" s="56">
        <v>827678.27179999999</v>
      </c>
      <c r="O27" s="56">
        <v>86425715.943000004</v>
      </c>
      <c r="P27" s="56">
        <v>39280</v>
      </c>
      <c r="Q27" s="56">
        <v>32608</v>
      </c>
      <c r="R27" s="57">
        <v>20.4612365063788</v>
      </c>
      <c r="S27" s="56">
        <v>8.1903660641547908</v>
      </c>
      <c r="T27" s="56">
        <v>7.9755416799558398</v>
      </c>
      <c r="U27" s="58">
        <v>2.62289112008227</v>
      </c>
    </row>
    <row r="28" spans="1:21" ht="12" thickBot="1">
      <c r="A28" s="75"/>
      <c r="B28" s="70" t="s">
        <v>26</v>
      </c>
      <c r="C28" s="71"/>
      <c r="D28" s="56">
        <v>1721440.6716</v>
      </c>
      <c r="E28" s="59"/>
      <c r="F28" s="59"/>
      <c r="G28" s="56">
        <v>1128234.4719</v>
      </c>
      <c r="H28" s="57">
        <v>52.578272909975297</v>
      </c>
      <c r="I28" s="56">
        <v>48449.526700000002</v>
      </c>
      <c r="J28" s="57">
        <v>2.8144755436136202</v>
      </c>
      <c r="K28" s="56">
        <v>43794.9925</v>
      </c>
      <c r="L28" s="57">
        <v>3.88172792010575</v>
      </c>
      <c r="M28" s="57">
        <v>0.106280054734568</v>
      </c>
      <c r="N28" s="56">
        <v>4554840.3563000001</v>
      </c>
      <c r="O28" s="56">
        <v>377248267.94410002</v>
      </c>
      <c r="P28" s="56">
        <v>55411</v>
      </c>
      <c r="Q28" s="56">
        <v>48618</v>
      </c>
      <c r="R28" s="57">
        <v>13.9721913694516</v>
      </c>
      <c r="S28" s="56">
        <v>31.0667678186642</v>
      </c>
      <c r="T28" s="56">
        <v>30.078852723271201</v>
      </c>
      <c r="U28" s="58">
        <v>3.1799738587528199</v>
      </c>
    </row>
    <row r="29" spans="1:21" ht="12" thickBot="1">
      <c r="A29" s="75"/>
      <c r="B29" s="70" t="s">
        <v>27</v>
      </c>
      <c r="C29" s="71"/>
      <c r="D29" s="56">
        <v>913045.99950000003</v>
      </c>
      <c r="E29" s="59"/>
      <c r="F29" s="59"/>
      <c r="G29" s="56">
        <v>704858.71840000001</v>
      </c>
      <c r="H29" s="57">
        <v>29.536029797939701</v>
      </c>
      <c r="I29" s="56">
        <v>127112.93949999999</v>
      </c>
      <c r="J29" s="57">
        <v>13.921854930596</v>
      </c>
      <c r="K29" s="56">
        <v>84926.104399999997</v>
      </c>
      <c r="L29" s="57">
        <v>12.048670489992499</v>
      </c>
      <c r="M29" s="57">
        <v>0.49674755951716598</v>
      </c>
      <c r="N29" s="56">
        <v>2567313.7544999998</v>
      </c>
      <c r="O29" s="56">
        <v>261188322.18810001</v>
      </c>
      <c r="P29" s="56">
        <v>123305</v>
      </c>
      <c r="Q29" s="56">
        <v>116217</v>
      </c>
      <c r="R29" s="57">
        <v>6.0989356118295897</v>
      </c>
      <c r="S29" s="56">
        <v>7.4047767689874702</v>
      </c>
      <c r="T29" s="56">
        <v>7.0997416143937597</v>
      </c>
      <c r="U29" s="58">
        <v>4.11943754835728</v>
      </c>
    </row>
    <row r="30" spans="1:21" ht="12" thickBot="1">
      <c r="A30" s="75"/>
      <c r="B30" s="70" t="s">
        <v>28</v>
      </c>
      <c r="C30" s="71"/>
      <c r="D30" s="56">
        <v>1226167.4342</v>
      </c>
      <c r="E30" s="59"/>
      <c r="F30" s="59"/>
      <c r="G30" s="56">
        <v>767363.38410000002</v>
      </c>
      <c r="H30" s="57">
        <v>59.789671960710898</v>
      </c>
      <c r="I30" s="56">
        <v>135564.11660000001</v>
      </c>
      <c r="J30" s="57">
        <v>11.0559221211455</v>
      </c>
      <c r="K30" s="56">
        <v>91232.3223</v>
      </c>
      <c r="L30" s="57">
        <v>11.889063798242301</v>
      </c>
      <c r="M30" s="57">
        <v>0.48592201954723202</v>
      </c>
      <c r="N30" s="56">
        <v>3130951.8161999998</v>
      </c>
      <c r="O30" s="56">
        <v>409634932.6717</v>
      </c>
      <c r="P30" s="56">
        <v>89401</v>
      </c>
      <c r="Q30" s="56">
        <v>77514</v>
      </c>
      <c r="R30" s="57">
        <v>15.335294269422301</v>
      </c>
      <c r="S30" s="56">
        <v>13.7153659824834</v>
      </c>
      <c r="T30" s="56">
        <v>12.921967475552799</v>
      </c>
      <c r="U30" s="58">
        <v>5.7847417848266103</v>
      </c>
    </row>
    <row r="31" spans="1:21" ht="12" thickBot="1">
      <c r="A31" s="75"/>
      <c r="B31" s="70" t="s">
        <v>29</v>
      </c>
      <c r="C31" s="71"/>
      <c r="D31" s="56">
        <v>851322.10290000006</v>
      </c>
      <c r="E31" s="59"/>
      <c r="F31" s="59"/>
      <c r="G31" s="56">
        <v>706469.61609999998</v>
      </c>
      <c r="H31" s="57">
        <v>20.503710775226899</v>
      </c>
      <c r="I31" s="56">
        <v>40728.378499999999</v>
      </c>
      <c r="J31" s="57">
        <v>4.78413262867958</v>
      </c>
      <c r="K31" s="56">
        <v>35413.06</v>
      </c>
      <c r="L31" s="57">
        <v>5.0126798368901602</v>
      </c>
      <c r="M31" s="57">
        <v>0.15009486613130901</v>
      </c>
      <c r="N31" s="56">
        <v>2159207.8420000002</v>
      </c>
      <c r="O31" s="56">
        <v>444233842.65499997</v>
      </c>
      <c r="P31" s="56">
        <v>31023</v>
      </c>
      <c r="Q31" s="56">
        <v>25387</v>
      </c>
      <c r="R31" s="57">
        <v>22.200338756056201</v>
      </c>
      <c r="S31" s="56">
        <v>27.441643390387799</v>
      </c>
      <c r="T31" s="56">
        <v>25.5609325402765</v>
      </c>
      <c r="U31" s="58">
        <v>6.85349205714855</v>
      </c>
    </row>
    <row r="32" spans="1:21" ht="12" thickBot="1">
      <c r="A32" s="75"/>
      <c r="B32" s="70" t="s">
        <v>30</v>
      </c>
      <c r="C32" s="71"/>
      <c r="D32" s="56">
        <v>171441.6274</v>
      </c>
      <c r="E32" s="59"/>
      <c r="F32" s="59"/>
      <c r="G32" s="56">
        <v>97200.848100000003</v>
      </c>
      <c r="H32" s="57">
        <v>76.378736143969903</v>
      </c>
      <c r="I32" s="56">
        <v>35052.708400000003</v>
      </c>
      <c r="J32" s="57">
        <v>20.445856080341901</v>
      </c>
      <c r="K32" s="56">
        <v>26651.475399999999</v>
      </c>
      <c r="L32" s="57">
        <v>27.418974135473601</v>
      </c>
      <c r="M32" s="57">
        <v>0.31522581297694302</v>
      </c>
      <c r="N32" s="56">
        <v>431641.93479999999</v>
      </c>
      <c r="O32" s="56">
        <v>42925274.708999999</v>
      </c>
      <c r="P32" s="56">
        <v>30570</v>
      </c>
      <c r="Q32" s="56">
        <v>26890</v>
      </c>
      <c r="R32" s="57">
        <v>13.6853849014503</v>
      </c>
      <c r="S32" s="56">
        <v>5.6081657638207396</v>
      </c>
      <c r="T32" s="56">
        <v>5.1879094347340997</v>
      </c>
      <c r="U32" s="58">
        <v>7.4936502732815997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6">
        <v>4.4200000000000003E-2</v>
      </c>
      <c r="H33" s="59"/>
      <c r="I33" s="59"/>
      <c r="J33" s="59"/>
      <c r="K33" s="56">
        <v>4.4200000000000003E-2</v>
      </c>
      <c r="L33" s="57">
        <v>100</v>
      </c>
      <c r="M33" s="59"/>
      <c r="N33" s="59"/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411518.23859999998</v>
      </c>
      <c r="E35" s="59"/>
      <c r="F35" s="59"/>
      <c r="G35" s="56">
        <v>256871.245</v>
      </c>
      <c r="H35" s="57">
        <v>60.204089251017599</v>
      </c>
      <c r="I35" s="56">
        <v>40211.519099999998</v>
      </c>
      <c r="J35" s="57">
        <v>9.7715035029312496</v>
      </c>
      <c r="K35" s="56">
        <v>12777.6387</v>
      </c>
      <c r="L35" s="57">
        <v>4.9743359557431202</v>
      </c>
      <c r="M35" s="57">
        <v>2.1470227045940802</v>
      </c>
      <c r="N35" s="56">
        <v>1055063.4436999999</v>
      </c>
      <c r="O35" s="56">
        <v>74235595.491099998</v>
      </c>
      <c r="P35" s="56">
        <v>22645</v>
      </c>
      <c r="Q35" s="56">
        <v>19485</v>
      </c>
      <c r="R35" s="57">
        <v>16.217603284577901</v>
      </c>
      <c r="S35" s="56">
        <v>18.172587264296801</v>
      </c>
      <c r="T35" s="56">
        <v>17.5442969309725</v>
      </c>
      <c r="U35" s="58">
        <v>3.4573521325639698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123019.87</v>
      </c>
      <c r="E37" s="59"/>
      <c r="F37" s="59"/>
      <c r="G37" s="56">
        <v>62822.29</v>
      </c>
      <c r="H37" s="57">
        <v>95.822008398611402</v>
      </c>
      <c r="I37" s="56">
        <v>8437.81</v>
      </c>
      <c r="J37" s="57">
        <v>6.8589001110145897</v>
      </c>
      <c r="K37" s="56">
        <v>2018.62</v>
      </c>
      <c r="L37" s="57">
        <v>3.2132225679770698</v>
      </c>
      <c r="M37" s="57">
        <v>3.1799892996205301</v>
      </c>
      <c r="N37" s="56">
        <v>443378.62</v>
      </c>
      <c r="O37" s="56">
        <v>86867827.599999994</v>
      </c>
      <c r="P37" s="56">
        <v>89</v>
      </c>
      <c r="Q37" s="56">
        <v>73</v>
      </c>
      <c r="R37" s="57">
        <v>21.917808219178099</v>
      </c>
      <c r="S37" s="56">
        <v>1382.24573033708</v>
      </c>
      <c r="T37" s="56">
        <v>1585.5910958904101</v>
      </c>
      <c r="U37" s="58">
        <v>-14.7112312297571</v>
      </c>
    </row>
    <row r="38" spans="1:21" ht="12" thickBot="1">
      <c r="A38" s="75"/>
      <c r="B38" s="70" t="s">
        <v>35</v>
      </c>
      <c r="C38" s="71"/>
      <c r="D38" s="56">
        <v>302124.78000000003</v>
      </c>
      <c r="E38" s="59"/>
      <c r="F38" s="59"/>
      <c r="G38" s="56">
        <v>121757.3</v>
      </c>
      <c r="H38" s="57">
        <v>148.13689199744101</v>
      </c>
      <c r="I38" s="56">
        <v>-41032.550000000003</v>
      </c>
      <c r="J38" s="57">
        <v>-13.581325570183299</v>
      </c>
      <c r="K38" s="56">
        <v>-12432.49</v>
      </c>
      <c r="L38" s="57">
        <v>-10.210878526379901</v>
      </c>
      <c r="M38" s="57">
        <v>2.3004289567093998</v>
      </c>
      <c r="N38" s="56">
        <v>578956.80000000005</v>
      </c>
      <c r="O38" s="56">
        <v>137320199.58000001</v>
      </c>
      <c r="P38" s="56">
        <v>135</v>
      </c>
      <c r="Q38" s="56">
        <v>73</v>
      </c>
      <c r="R38" s="57">
        <v>84.931506849315099</v>
      </c>
      <c r="S38" s="56">
        <v>2237.96133333333</v>
      </c>
      <c r="T38" s="56">
        <v>1789.65424657534</v>
      </c>
      <c r="U38" s="58">
        <v>20.031940681042101</v>
      </c>
    </row>
    <row r="39" spans="1:21" ht="12" thickBot="1">
      <c r="A39" s="75"/>
      <c r="B39" s="70" t="s">
        <v>36</v>
      </c>
      <c r="C39" s="71"/>
      <c r="D39" s="56">
        <v>52431.07</v>
      </c>
      <c r="E39" s="59"/>
      <c r="F39" s="59"/>
      <c r="G39" s="56">
        <v>14184.9</v>
      </c>
      <c r="H39" s="57">
        <v>269.62594026041802</v>
      </c>
      <c r="I39" s="56">
        <v>399.24</v>
      </c>
      <c r="J39" s="57">
        <v>0.76145689950634199</v>
      </c>
      <c r="K39" s="56">
        <v>307.97000000000003</v>
      </c>
      <c r="L39" s="57">
        <v>2.17111153409612</v>
      </c>
      <c r="M39" s="57">
        <v>0.29636003506835101</v>
      </c>
      <c r="N39" s="56">
        <v>146399.46</v>
      </c>
      <c r="O39" s="56">
        <v>120028380.48</v>
      </c>
      <c r="P39" s="56">
        <v>34</v>
      </c>
      <c r="Q39" s="56">
        <v>15</v>
      </c>
      <c r="R39" s="57">
        <v>126.666666666667</v>
      </c>
      <c r="S39" s="56">
        <v>1542.09029411765</v>
      </c>
      <c r="T39" s="56">
        <v>2595.49866666667</v>
      </c>
      <c r="U39" s="58">
        <v>-68.310421028345701</v>
      </c>
    </row>
    <row r="40" spans="1:21" ht="12" thickBot="1">
      <c r="A40" s="75"/>
      <c r="B40" s="70" t="s">
        <v>37</v>
      </c>
      <c r="C40" s="71"/>
      <c r="D40" s="56">
        <v>168978.4</v>
      </c>
      <c r="E40" s="59"/>
      <c r="F40" s="59"/>
      <c r="G40" s="56">
        <v>75145.350000000006</v>
      </c>
      <c r="H40" s="57">
        <v>124.868737719633</v>
      </c>
      <c r="I40" s="56">
        <v>-12361.05</v>
      </c>
      <c r="J40" s="57">
        <v>-7.3151657253234701</v>
      </c>
      <c r="K40" s="56">
        <v>-15081.22</v>
      </c>
      <c r="L40" s="57">
        <v>-20.069398838384501</v>
      </c>
      <c r="M40" s="57">
        <v>-0.18036803388585301</v>
      </c>
      <c r="N40" s="56">
        <v>306792.53999999998</v>
      </c>
      <c r="O40" s="56">
        <v>98262536.689999998</v>
      </c>
      <c r="P40" s="56">
        <v>106</v>
      </c>
      <c r="Q40" s="56">
        <v>47</v>
      </c>
      <c r="R40" s="57">
        <v>125.531914893617</v>
      </c>
      <c r="S40" s="56">
        <v>1594.1358490565999</v>
      </c>
      <c r="T40" s="56">
        <v>1145.3365957446799</v>
      </c>
      <c r="U40" s="58">
        <v>28.1531372359212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20.51</v>
      </c>
      <c r="H41" s="59"/>
      <c r="I41" s="59"/>
      <c r="J41" s="59"/>
      <c r="K41" s="56">
        <v>-1257.27</v>
      </c>
      <c r="L41" s="57">
        <v>-6130.03412969283</v>
      </c>
      <c r="M41" s="59"/>
      <c r="N41" s="59"/>
      <c r="O41" s="56">
        <v>1385.84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31976.068599999999</v>
      </c>
      <c r="E42" s="59"/>
      <c r="F42" s="59"/>
      <c r="G42" s="56">
        <v>69911.965800000005</v>
      </c>
      <c r="H42" s="57">
        <v>-54.2623809327931</v>
      </c>
      <c r="I42" s="56">
        <v>2862.5515999999998</v>
      </c>
      <c r="J42" s="57">
        <v>8.9521686853023592</v>
      </c>
      <c r="K42" s="56">
        <v>4016.4645</v>
      </c>
      <c r="L42" s="57">
        <v>5.7450315608204496</v>
      </c>
      <c r="M42" s="57">
        <v>-0.28729568006887601</v>
      </c>
      <c r="N42" s="56">
        <v>43969.2307</v>
      </c>
      <c r="O42" s="56">
        <v>21279195.358199999</v>
      </c>
      <c r="P42" s="56">
        <v>65</v>
      </c>
      <c r="Q42" s="56">
        <v>46</v>
      </c>
      <c r="R42" s="57">
        <v>41.304347826087003</v>
      </c>
      <c r="S42" s="56">
        <v>491.93951692307701</v>
      </c>
      <c r="T42" s="56">
        <v>122.798215217391</v>
      </c>
      <c r="U42" s="58">
        <v>75.037944504752403</v>
      </c>
    </row>
    <row r="43" spans="1:21" ht="12" thickBot="1">
      <c r="A43" s="75"/>
      <c r="B43" s="70" t="s">
        <v>33</v>
      </c>
      <c r="C43" s="71"/>
      <c r="D43" s="56">
        <v>377496.57030000002</v>
      </c>
      <c r="E43" s="59"/>
      <c r="F43" s="59"/>
      <c r="G43" s="56">
        <v>311195.10869999998</v>
      </c>
      <c r="H43" s="57">
        <v>21.305431784249599</v>
      </c>
      <c r="I43" s="56">
        <v>22305.156599999998</v>
      </c>
      <c r="J43" s="57">
        <v>5.9087044373075699</v>
      </c>
      <c r="K43" s="56">
        <v>21107.329399999999</v>
      </c>
      <c r="L43" s="57">
        <v>6.7826674680635799</v>
      </c>
      <c r="M43" s="57">
        <v>5.6749348877836003E-2</v>
      </c>
      <c r="N43" s="56">
        <v>1028933.4651</v>
      </c>
      <c r="O43" s="56">
        <v>156032395.76429999</v>
      </c>
      <c r="P43" s="56">
        <v>1952</v>
      </c>
      <c r="Q43" s="56">
        <v>1626</v>
      </c>
      <c r="R43" s="57">
        <v>20.0492004920049</v>
      </c>
      <c r="S43" s="56">
        <v>193.38963642418</v>
      </c>
      <c r="T43" s="56">
        <v>186.947191512915</v>
      </c>
      <c r="U43" s="58">
        <v>3.3313289328153699</v>
      </c>
    </row>
    <row r="44" spans="1:21" ht="12" thickBot="1">
      <c r="A44" s="75"/>
      <c r="B44" s="70" t="s">
        <v>38</v>
      </c>
      <c r="C44" s="71"/>
      <c r="D44" s="56">
        <v>181225.62</v>
      </c>
      <c r="E44" s="59"/>
      <c r="F44" s="59"/>
      <c r="G44" s="56">
        <v>91685.54</v>
      </c>
      <c r="H44" s="57">
        <v>97.659979970669298</v>
      </c>
      <c r="I44" s="56">
        <v>-22413.69</v>
      </c>
      <c r="J44" s="57">
        <v>-12.367837395176201</v>
      </c>
      <c r="K44" s="56">
        <v>218.04</v>
      </c>
      <c r="L44" s="57">
        <v>0.23781285467697499</v>
      </c>
      <c r="M44" s="57">
        <v>-103.796230049532</v>
      </c>
      <c r="N44" s="56">
        <v>440104.57</v>
      </c>
      <c r="O44" s="56">
        <v>71717465.799999997</v>
      </c>
      <c r="P44" s="56">
        <v>115</v>
      </c>
      <c r="Q44" s="56">
        <v>86</v>
      </c>
      <c r="R44" s="57">
        <v>33.720930232558104</v>
      </c>
      <c r="S44" s="56">
        <v>1575.8749565217399</v>
      </c>
      <c r="T44" s="56">
        <v>1481.1072093023299</v>
      </c>
      <c r="U44" s="58">
        <v>6.01365906775903</v>
      </c>
    </row>
    <row r="45" spans="1:21" ht="12" thickBot="1">
      <c r="A45" s="75"/>
      <c r="B45" s="70" t="s">
        <v>39</v>
      </c>
      <c r="C45" s="71"/>
      <c r="D45" s="56">
        <v>65687.210000000006</v>
      </c>
      <c r="E45" s="59"/>
      <c r="F45" s="59"/>
      <c r="G45" s="56">
        <v>47480.33</v>
      </c>
      <c r="H45" s="57">
        <v>38.346153028001297</v>
      </c>
      <c r="I45" s="56">
        <v>9611.85</v>
      </c>
      <c r="J45" s="57">
        <v>14.632757274970301</v>
      </c>
      <c r="K45" s="56">
        <v>4718.51</v>
      </c>
      <c r="L45" s="57">
        <v>9.9378205669589903</v>
      </c>
      <c r="M45" s="57">
        <v>1.03705195072173</v>
      </c>
      <c r="N45" s="56">
        <v>197062</v>
      </c>
      <c r="O45" s="56">
        <v>31313380.059999999</v>
      </c>
      <c r="P45" s="56">
        <v>55</v>
      </c>
      <c r="Q45" s="56">
        <v>49</v>
      </c>
      <c r="R45" s="57">
        <v>12.244897959183699</v>
      </c>
      <c r="S45" s="56">
        <v>1194.3129090909099</v>
      </c>
      <c r="T45" s="56">
        <v>1025.3108163265299</v>
      </c>
      <c r="U45" s="58">
        <v>14.150570715426699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5092.9884000000002</v>
      </c>
      <c r="E47" s="62"/>
      <c r="F47" s="62"/>
      <c r="G47" s="61">
        <v>25401.425299999999</v>
      </c>
      <c r="H47" s="63">
        <v>-79.949989656682803</v>
      </c>
      <c r="I47" s="61">
        <v>290.2079</v>
      </c>
      <c r="J47" s="63">
        <v>5.69818497917647</v>
      </c>
      <c r="K47" s="61">
        <v>2239.2689</v>
      </c>
      <c r="L47" s="63">
        <v>8.8155246154632092</v>
      </c>
      <c r="M47" s="63">
        <v>-0.87040060262525898</v>
      </c>
      <c r="N47" s="61">
        <v>32380.229200000002</v>
      </c>
      <c r="O47" s="61">
        <v>7987978.6376</v>
      </c>
      <c r="P47" s="61">
        <v>16</v>
      </c>
      <c r="Q47" s="61">
        <v>9</v>
      </c>
      <c r="R47" s="63">
        <v>77.7777777777778</v>
      </c>
      <c r="S47" s="61">
        <v>318.31177500000001</v>
      </c>
      <c r="T47" s="61">
        <v>832.58041111111095</v>
      </c>
      <c r="U47" s="64">
        <v>-161.56129823067701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53045</v>
      </c>
      <c r="D2" s="37">
        <v>716466.328750427</v>
      </c>
      <c r="E2" s="37">
        <v>529864.00872136699</v>
      </c>
      <c r="F2" s="37">
        <v>186602.32002906001</v>
      </c>
      <c r="G2" s="37">
        <v>529864.00872136699</v>
      </c>
      <c r="H2" s="37">
        <v>0.26044813627809799</v>
      </c>
    </row>
    <row r="3" spans="1:8">
      <c r="A3" s="37">
        <v>2</v>
      </c>
      <c r="B3" s="37">
        <v>13</v>
      </c>
      <c r="C3" s="37">
        <v>14499</v>
      </c>
      <c r="D3" s="37">
        <v>143481.93050170899</v>
      </c>
      <c r="E3" s="37">
        <v>109865.438750427</v>
      </c>
      <c r="F3" s="37">
        <v>33616.491751282098</v>
      </c>
      <c r="G3" s="37">
        <v>109865.438750427</v>
      </c>
      <c r="H3" s="37">
        <v>0.23429076841757099</v>
      </c>
    </row>
    <row r="4" spans="1:8">
      <c r="A4" s="37">
        <v>3</v>
      </c>
      <c r="B4" s="37">
        <v>14</v>
      </c>
      <c r="C4" s="37">
        <v>132692</v>
      </c>
      <c r="D4" s="37">
        <v>163840.99713260701</v>
      </c>
      <c r="E4" s="37">
        <v>114119.91331742299</v>
      </c>
      <c r="F4" s="37">
        <v>49293.733387834</v>
      </c>
      <c r="G4" s="37">
        <v>114119.91331742299</v>
      </c>
      <c r="H4" s="37">
        <v>0.30165004197442202</v>
      </c>
    </row>
    <row r="5" spans="1:8">
      <c r="A5" s="37">
        <v>4</v>
      </c>
      <c r="B5" s="37">
        <v>15</v>
      </c>
      <c r="C5" s="37">
        <v>4538</v>
      </c>
      <c r="D5" s="37">
        <v>80917.968858036504</v>
      </c>
      <c r="E5" s="37">
        <v>63659.515988480402</v>
      </c>
      <c r="F5" s="37">
        <v>17258.452869556</v>
      </c>
      <c r="G5" s="37">
        <v>63659.515988480402</v>
      </c>
      <c r="H5" s="37">
        <v>0.21328331782319501</v>
      </c>
    </row>
    <row r="6" spans="1:8">
      <c r="A6" s="37">
        <v>5</v>
      </c>
      <c r="B6" s="37">
        <v>16</v>
      </c>
      <c r="C6" s="37">
        <v>4094</v>
      </c>
      <c r="D6" s="37">
        <v>261306.638334188</v>
      </c>
      <c r="E6" s="37">
        <v>216102.07765811999</v>
      </c>
      <c r="F6" s="37">
        <v>45204.560676068402</v>
      </c>
      <c r="G6" s="37">
        <v>216102.07765811999</v>
      </c>
      <c r="H6" s="37">
        <v>0.17299430647550501</v>
      </c>
    </row>
    <row r="7" spans="1:8">
      <c r="A7" s="37">
        <v>6</v>
      </c>
      <c r="B7" s="37">
        <v>17</v>
      </c>
      <c r="C7" s="37">
        <v>14070</v>
      </c>
      <c r="D7" s="37">
        <v>289869.35112136701</v>
      </c>
      <c r="E7" s="37">
        <v>199151.770039316</v>
      </c>
      <c r="F7" s="37">
        <v>90695.187919658099</v>
      </c>
      <c r="G7" s="37">
        <v>199151.770039316</v>
      </c>
      <c r="H7" s="37">
        <v>0.312907158171711</v>
      </c>
    </row>
    <row r="8" spans="1:8">
      <c r="A8" s="37">
        <v>7</v>
      </c>
      <c r="B8" s="37">
        <v>18</v>
      </c>
      <c r="C8" s="37">
        <v>89036</v>
      </c>
      <c r="D8" s="37">
        <v>142861.609106838</v>
      </c>
      <c r="E8" s="37">
        <v>115444.69014700899</v>
      </c>
      <c r="F8" s="37">
        <v>27416.918959829101</v>
      </c>
      <c r="G8" s="37">
        <v>115444.69014700899</v>
      </c>
      <c r="H8" s="37">
        <v>0.19191243281689199</v>
      </c>
    </row>
    <row r="9" spans="1:8">
      <c r="A9" s="37">
        <v>8</v>
      </c>
      <c r="B9" s="37">
        <v>19</v>
      </c>
      <c r="C9" s="37">
        <v>13544</v>
      </c>
      <c r="D9" s="37">
        <v>98350.392942734994</v>
      </c>
      <c r="E9" s="37">
        <v>80313.978229059794</v>
      </c>
      <c r="F9" s="37">
        <v>18036.4147136752</v>
      </c>
      <c r="G9" s="37">
        <v>80313.978229059794</v>
      </c>
      <c r="H9" s="37">
        <v>0.183389350809986</v>
      </c>
    </row>
    <row r="10" spans="1:8">
      <c r="A10" s="37">
        <v>9</v>
      </c>
      <c r="B10" s="37">
        <v>21</v>
      </c>
      <c r="C10" s="37">
        <v>222527</v>
      </c>
      <c r="D10" s="37">
        <v>931193.89507777803</v>
      </c>
      <c r="E10" s="37">
        <v>963617.58516666701</v>
      </c>
      <c r="F10" s="37">
        <v>-32423.690088888899</v>
      </c>
      <c r="G10" s="37">
        <v>963617.58516666701</v>
      </c>
      <c r="H10" s="37">
        <v>-3.48194830961394E-2</v>
      </c>
    </row>
    <row r="11" spans="1:8">
      <c r="A11" s="37">
        <v>10</v>
      </c>
      <c r="B11" s="37">
        <v>22</v>
      </c>
      <c r="C11" s="37">
        <v>28474</v>
      </c>
      <c r="D11" s="37">
        <v>515152.60821282002</v>
      </c>
      <c r="E11" s="37">
        <v>442954.541776923</v>
      </c>
      <c r="F11" s="37">
        <v>72198.066435897403</v>
      </c>
      <c r="G11" s="37">
        <v>442954.541776923</v>
      </c>
      <c r="H11" s="37">
        <v>0.14014889041592701</v>
      </c>
    </row>
    <row r="12" spans="1:8">
      <c r="A12" s="37">
        <v>11</v>
      </c>
      <c r="B12" s="37">
        <v>23</v>
      </c>
      <c r="C12" s="37">
        <v>207809.20800000001</v>
      </c>
      <c r="D12" s="37">
        <v>2139679.2577418801</v>
      </c>
      <c r="E12" s="37">
        <v>1793299.09740513</v>
      </c>
      <c r="F12" s="37">
        <v>346195.88683247898</v>
      </c>
      <c r="G12" s="37">
        <v>1793299.09740513</v>
      </c>
      <c r="H12" s="37">
        <v>0.16181196468466699</v>
      </c>
    </row>
    <row r="13" spans="1:8">
      <c r="A13" s="37">
        <v>12</v>
      </c>
      <c r="B13" s="37">
        <v>24</v>
      </c>
      <c r="C13" s="37">
        <v>33480.300000000003</v>
      </c>
      <c r="D13" s="37">
        <v>721555.78673760698</v>
      </c>
      <c r="E13" s="37">
        <v>666815.55919572595</v>
      </c>
      <c r="F13" s="37">
        <v>54518.005319658099</v>
      </c>
      <c r="G13" s="37">
        <v>666815.55919572595</v>
      </c>
      <c r="H13" s="37">
        <v>7.5579465592017905E-2</v>
      </c>
    </row>
    <row r="14" spans="1:8">
      <c r="A14" s="37">
        <v>13</v>
      </c>
      <c r="B14" s="37">
        <v>25</v>
      </c>
      <c r="C14" s="37">
        <v>109982</v>
      </c>
      <c r="D14" s="37">
        <v>1342731.5828</v>
      </c>
      <c r="E14" s="37">
        <v>1231680.8428</v>
      </c>
      <c r="F14" s="37">
        <v>111050.74</v>
      </c>
      <c r="G14" s="37">
        <v>1231680.8428</v>
      </c>
      <c r="H14" s="37">
        <v>8.27050926801213E-2</v>
      </c>
    </row>
    <row r="15" spans="1:8">
      <c r="A15" s="37">
        <v>14</v>
      </c>
      <c r="B15" s="37">
        <v>26</v>
      </c>
      <c r="C15" s="37">
        <v>99971</v>
      </c>
      <c r="D15" s="37">
        <v>469607.70936455601</v>
      </c>
      <c r="E15" s="37">
        <v>422408.64362341701</v>
      </c>
      <c r="F15" s="37">
        <v>47199.0657411391</v>
      </c>
      <c r="G15" s="37">
        <v>422408.64362341701</v>
      </c>
      <c r="H15" s="37">
        <v>0.100507433757861</v>
      </c>
    </row>
    <row r="16" spans="1:8">
      <c r="A16" s="37">
        <v>15</v>
      </c>
      <c r="B16" s="37">
        <v>27</v>
      </c>
      <c r="C16" s="37">
        <v>166845.26999999999</v>
      </c>
      <c r="D16" s="37">
        <v>1438674.9731179301</v>
      </c>
      <c r="E16" s="37">
        <v>1342757.20596565</v>
      </c>
      <c r="F16" s="37">
        <v>95778.707323220602</v>
      </c>
      <c r="G16" s="37">
        <v>1342757.20596565</v>
      </c>
      <c r="H16" s="37">
        <v>6.6580685569570294E-2</v>
      </c>
    </row>
    <row r="17" spans="1:9">
      <c r="A17" s="37">
        <v>16</v>
      </c>
      <c r="B17" s="37">
        <v>29</v>
      </c>
      <c r="C17" s="37">
        <v>202167</v>
      </c>
      <c r="D17" s="37">
        <v>2710633.2776162401</v>
      </c>
      <c r="E17" s="37">
        <v>2475038.4091034201</v>
      </c>
      <c r="F17" s="37">
        <v>233771.10782906</v>
      </c>
      <c r="G17" s="37">
        <v>2475038.4091034201</v>
      </c>
      <c r="H17" s="37">
        <v>8.6300312505468393E-2</v>
      </c>
    </row>
    <row r="18" spans="1:9">
      <c r="A18" s="37">
        <v>17</v>
      </c>
      <c r="B18" s="37">
        <v>31</v>
      </c>
      <c r="C18" s="37">
        <v>34400.006000000001</v>
      </c>
      <c r="D18" s="37">
        <v>395499.58520058199</v>
      </c>
      <c r="E18" s="37">
        <v>342395.84809599002</v>
      </c>
      <c r="F18" s="37">
        <v>53103.737104592103</v>
      </c>
      <c r="G18" s="37">
        <v>342395.84809599002</v>
      </c>
      <c r="H18" s="37">
        <v>0.13427001972115801</v>
      </c>
    </row>
    <row r="19" spans="1:9">
      <c r="A19" s="37">
        <v>18</v>
      </c>
      <c r="B19" s="37">
        <v>32</v>
      </c>
      <c r="C19" s="37">
        <v>37431.144999999997</v>
      </c>
      <c r="D19" s="37">
        <v>577333.03605540399</v>
      </c>
      <c r="E19" s="37">
        <v>548864.32560309197</v>
      </c>
      <c r="F19" s="37">
        <v>28468.710452312502</v>
      </c>
      <c r="G19" s="37">
        <v>548864.32560309197</v>
      </c>
      <c r="H19" s="37">
        <v>4.9310724788630501E-2</v>
      </c>
    </row>
    <row r="20" spans="1:9">
      <c r="A20" s="37">
        <v>19</v>
      </c>
      <c r="B20" s="37">
        <v>33</v>
      </c>
      <c r="C20" s="37">
        <v>58774.222000000002</v>
      </c>
      <c r="D20" s="37">
        <v>877378.88343373395</v>
      </c>
      <c r="E20" s="37">
        <v>691481.88802435296</v>
      </c>
      <c r="F20" s="37">
        <v>185896.99540938099</v>
      </c>
      <c r="G20" s="37">
        <v>691481.88802435296</v>
      </c>
      <c r="H20" s="37">
        <v>0.211877672143019</v>
      </c>
    </row>
    <row r="21" spans="1:9">
      <c r="A21" s="37">
        <v>20</v>
      </c>
      <c r="B21" s="37">
        <v>34</v>
      </c>
      <c r="C21" s="37">
        <v>53111.803</v>
      </c>
      <c r="D21" s="37">
        <v>321717.40786504</v>
      </c>
      <c r="E21" s="37">
        <v>221582.41938725099</v>
      </c>
      <c r="F21" s="37">
        <v>100134.988477789</v>
      </c>
      <c r="G21" s="37">
        <v>221582.41938725099</v>
      </c>
      <c r="H21" s="37">
        <v>0.31125138407118902</v>
      </c>
    </row>
    <row r="22" spans="1:9">
      <c r="A22" s="37">
        <v>21</v>
      </c>
      <c r="B22" s="37">
        <v>35</v>
      </c>
      <c r="C22" s="37">
        <v>64950.620999999999</v>
      </c>
      <c r="D22" s="37">
        <v>1721441.0970592899</v>
      </c>
      <c r="E22" s="37">
        <v>1672991.1517557499</v>
      </c>
      <c r="F22" s="37">
        <v>48449.945303539796</v>
      </c>
      <c r="G22" s="37">
        <v>1672991.1517557499</v>
      </c>
      <c r="H22" s="37">
        <v>2.8144991650487498E-2</v>
      </c>
    </row>
    <row r="23" spans="1:9">
      <c r="A23" s="37">
        <v>22</v>
      </c>
      <c r="B23" s="37">
        <v>36</v>
      </c>
      <c r="C23" s="37">
        <v>185748.226</v>
      </c>
      <c r="D23" s="37">
        <v>913046.67144955799</v>
      </c>
      <c r="E23" s="37">
        <v>785933.06462995696</v>
      </c>
      <c r="F23" s="37">
        <v>127113.606819601</v>
      </c>
      <c r="G23" s="37">
        <v>785933.06462995696</v>
      </c>
      <c r="H23" s="37">
        <v>0.13921917772044901</v>
      </c>
    </row>
    <row r="24" spans="1:9">
      <c r="A24" s="37">
        <v>23</v>
      </c>
      <c r="B24" s="37">
        <v>37</v>
      </c>
      <c r="C24" s="37">
        <v>156370.109</v>
      </c>
      <c r="D24" s="37">
        <v>1226167.45617522</v>
      </c>
      <c r="E24" s="37">
        <v>1090603.32211214</v>
      </c>
      <c r="F24" s="37">
        <v>135564.134063078</v>
      </c>
      <c r="G24" s="37">
        <v>1090603.32211214</v>
      </c>
      <c r="H24" s="37">
        <v>0.11055923347202699</v>
      </c>
    </row>
    <row r="25" spans="1:9">
      <c r="A25" s="37">
        <v>24</v>
      </c>
      <c r="B25" s="37">
        <v>38</v>
      </c>
      <c r="C25" s="37">
        <v>162994.90900000001</v>
      </c>
      <c r="D25" s="37">
        <v>851322.03899291996</v>
      </c>
      <c r="E25" s="37">
        <v>810593.724420354</v>
      </c>
      <c r="F25" s="37">
        <v>40728.3145725664</v>
      </c>
      <c r="G25" s="37">
        <v>810593.724420354</v>
      </c>
      <c r="H25" s="37">
        <v>4.7841254786198599E-2</v>
      </c>
    </row>
    <row r="26" spans="1:9">
      <c r="A26" s="37">
        <v>25</v>
      </c>
      <c r="B26" s="37">
        <v>39</v>
      </c>
      <c r="C26" s="37">
        <v>106738.461</v>
      </c>
      <c r="D26" s="37">
        <v>171441.535010211</v>
      </c>
      <c r="E26" s="37">
        <v>136388.97738272999</v>
      </c>
      <c r="F26" s="37">
        <v>35052.557627481103</v>
      </c>
      <c r="G26" s="37">
        <v>136388.97738272999</v>
      </c>
      <c r="H26" s="37">
        <v>0.20445779154621699</v>
      </c>
    </row>
    <row r="27" spans="1:9">
      <c r="A27" s="37">
        <v>26</v>
      </c>
      <c r="B27" s="37">
        <v>42</v>
      </c>
      <c r="C27" s="37">
        <v>26614.253000000001</v>
      </c>
      <c r="D27" s="37">
        <v>411518.23930000002</v>
      </c>
      <c r="E27" s="37">
        <v>371306.70319999999</v>
      </c>
      <c r="F27" s="37">
        <v>40211.536099999998</v>
      </c>
      <c r="G27" s="37">
        <v>371306.70319999999</v>
      </c>
      <c r="H27" s="37">
        <v>9.7715076173538598E-2</v>
      </c>
    </row>
    <row r="28" spans="1:9">
      <c r="A28" s="37">
        <v>27</v>
      </c>
      <c r="B28" s="37">
        <v>75</v>
      </c>
      <c r="C28" s="37">
        <v>67</v>
      </c>
      <c r="D28" s="37">
        <v>31976.068376068401</v>
      </c>
      <c r="E28" s="37">
        <v>29113.517094017101</v>
      </c>
      <c r="F28" s="37">
        <v>2862.5512820512799</v>
      </c>
      <c r="G28" s="37">
        <v>29113.517094017101</v>
      </c>
      <c r="H28" s="37">
        <v>8.9521677536619298E-2</v>
      </c>
    </row>
    <row r="29" spans="1:9">
      <c r="A29" s="37">
        <v>28</v>
      </c>
      <c r="B29" s="37">
        <v>76</v>
      </c>
      <c r="C29" s="37">
        <v>2266</v>
      </c>
      <c r="D29" s="37">
        <v>377496.56601453002</v>
      </c>
      <c r="E29" s="37">
        <v>355191.41364444402</v>
      </c>
      <c r="F29" s="37">
        <v>22305.1523700855</v>
      </c>
      <c r="G29" s="37">
        <v>355191.41364444402</v>
      </c>
      <c r="H29" s="37">
        <v>5.9087033838678499E-2</v>
      </c>
    </row>
    <row r="30" spans="1:9">
      <c r="A30" s="37">
        <v>29</v>
      </c>
      <c r="B30" s="37">
        <v>99</v>
      </c>
      <c r="C30" s="37">
        <v>15</v>
      </c>
      <c r="D30" s="37">
        <v>5092.9884275017002</v>
      </c>
      <c r="E30" s="37">
        <v>4802.7804250813097</v>
      </c>
      <c r="F30" s="37">
        <v>290.20800242039201</v>
      </c>
      <c r="G30" s="37">
        <v>4802.7804250813097</v>
      </c>
      <c r="H30" s="37">
        <v>5.6981869594145002E-2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85</v>
      </c>
      <c r="D34" s="34">
        <v>123019.87</v>
      </c>
      <c r="E34" s="34">
        <v>114582.06</v>
      </c>
      <c r="F34" s="30"/>
      <c r="G34" s="30"/>
      <c r="H34" s="30"/>
    </row>
    <row r="35" spans="1:8">
      <c r="A35" s="30"/>
      <c r="B35" s="33">
        <v>71</v>
      </c>
      <c r="C35" s="34">
        <v>117</v>
      </c>
      <c r="D35" s="34">
        <v>302124.78000000003</v>
      </c>
      <c r="E35" s="34">
        <v>343157.33</v>
      </c>
      <c r="F35" s="30"/>
      <c r="G35" s="30"/>
      <c r="H35" s="30"/>
    </row>
    <row r="36" spans="1:8">
      <c r="A36" s="30"/>
      <c r="B36" s="33">
        <v>72</v>
      </c>
      <c r="C36" s="34">
        <v>24</v>
      </c>
      <c r="D36" s="34">
        <v>52431.07</v>
      </c>
      <c r="E36" s="34">
        <v>52031.83</v>
      </c>
      <c r="F36" s="30"/>
      <c r="G36" s="30"/>
      <c r="H36" s="30"/>
    </row>
    <row r="37" spans="1:8">
      <c r="A37" s="30"/>
      <c r="B37" s="33">
        <v>73</v>
      </c>
      <c r="C37" s="34">
        <v>86</v>
      </c>
      <c r="D37" s="34">
        <v>168978.4</v>
      </c>
      <c r="E37" s="34">
        <v>181339.45</v>
      </c>
      <c r="F37" s="30"/>
      <c r="G37" s="30"/>
      <c r="H37" s="30"/>
    </row>
    <row r="38" spans="1:8">
      <c r="A38" s="30"/>
      <c r="B38" s="33">
        <v>77</v>
      </c>
      <c r="C38" s="34">
        <v>109</v>
      </c>
      <c r="D38" s="34">
        <v>181225.62</v>
      </c>
      <c r="E38" s="34">
        <v>203639.31</v>
      </c>
      <c r="F38" s="30"/>
      <c r="G38" s="30"/>
      <c r="H38" s="30"/>
    </row>
    <row r="39" spans="1:8">
      <c r="A39" s="30"/>
      <c r="B39" s="33">
        <v>78</v>
      </c>
      <c r="C39" s="34">
        <v>53</v>
      </c>
      <c r="D39" s="34">
        <v>65687.210000000006</v>
      </c>
      <c r="E39" s="34">
        <v>56075.360000000001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2016-12-05T00:22:32Z</dcterms:modified>
</cp:coreProperties>
</file>