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<sst xmlns="http://schemas.openxmlformats.org/spreadsheetml/2006/main" count="121" uniqueCount="80">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</sst>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093" Type="http://schemas.openxmlformats.org/officeDocument/2006/relationships/hyperlink" Target="cid:cc57c94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8" sqref="M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13962949.280899998</v>
      </c>
      <c r="F3" s="25">
        <f>RA!I7</f>
        <v>1423271.0589999999</v>
      </c>
      <c r="G3" s="16">
        <f>SUM(G4:G42)</f>
        <v>12539678.221899999</v>
      </c>
      <c r="H3" s="27">
        <f>RA!J7</f>
        <v>10.193197943839101</v>
      </c>
      <c r="I3" s="20">
        <f>SUM(I4:I42)</f>
        <v>13962954.606486868</v>
      </c>
      <c r="J3" s="21">
        <f>SUM(J4:J42)</f>
        <v>12539678.090694185</v>
      </c>
      <c r="K3" s="22">
        <f>E3-I3</f>
        <v>-5.3255868703126907</v>
      </c>
      <c r="L3" s="22">
        <f>G3-J3</f>
        <v>0.13120581395924091</v>
      </c>
    </row>
    <row r="4" spans="1:13">
      <c r="A4" s="69">
        <f>RA!A8</f>
        <v>42710</v>
      </c>
      <c r="B4" s="12">
        <v>12</v>
      </c>
      <c r="C4" s="67" t="s">
        <v>6</v>
      </c>
      <c r="D4" s="67"/>
      <c r="E4" s="15">
        <f>VLOOKUP(C4,RA!B8:D35,3,0)</f>
        <v>525099.38</v>
      </c>
      <c r="F4" s="25">
        <f>VLOOKUP(C4,RA!B8:I38,8,0)</f>
        <v>142111.73850000001</v>
      </c>
      <c r="G4" s="16">
        <f t="shared" ref="G4:G42" si="0">E4-F4</f>
        <v>382987.64150000003</v>
      </c>
      <c r="H4" s="27">
        <f>RA!J8</f>
        <v>27.063779526839301</v>
      </c>
      <c r="I4" s="20">
        <f>VLOOKUP(B4,RMS!B:D,3,FALSE)</f>
        <v>525099.92162136803</v>
      </c>
      <c r="J4" s="21">
        <f>VLOOKUP(B4,RMS!B:E,4,FALSE)</f>
        <v>382987.65113504301</v>
      </c>
      <c r="K4" s="22">
        <f t="shared" ref="K4:K42" si="1">E4-I4</f>
        <v>-0.54162136802915484</v>
      </c>
      <c r="L4" s="22">
        <f t="shared" ref="L4:L42" si="2">G4-J4</f>
        <v>-9.6350429812446237E-3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60350.911500000002</v>
      </c>
      <c r="F5" s="25">
        <f>VLOOKUP(C5,RA!B9:I39,8,0)</f>
        <v>14442.5975</v>
      </c>
      <c r="G5" s="16">
        <f t="shared" si="0"/>
        <v>45908.313999999998</v>
      </c>
      <c r="H5" s="27">
        <f>RA!J9</f>
        <v>23.931034579320301</v>
      </c>
      <c r="I5" s="20">
        <f>VLOOKUP(B5,RMS!B:D,3,FALSE)</f>
        <v>60350.939264102599</v>
      </c>
      <c r="J5" s="21">
        <f>VLOOKUP(B5,RMS!B:E,4,FALSE)</f>
        <v>45908.317188888897</v>
      </c>
      <c r="K5" s="22">
        <f t="shared" si="1"/>
        <v>-2.7764102596847806E-2</v>
      </c>
      <c r="L5" s="22">
        <f t="shared" si="2"/>
        <v>-3.18888889887603E-3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75727.892800000001</v>
      </c>
      <c r="F6" s="25">
        <f>VLOOKUP(C6,RA!B10:I40,8,0)</f>
        <v>24302.4408</v>
      </c>
      <c r="G6" s="16">
        <f t="shared" si="0"/>
        <v>51425.452000000005</v>
      </c>
      <c r="H6" s="27">
        <f>RA!J10</f>
        <v>32.0917959042959</v>
      </c>
      <c r="I6" s="20">
        <f>VLOOKUP(B6,RMS!B:D,3,FALSE)</f>
        <v>75729.741558898706</v>
      </c>
      <c r="J6" s="21">
        <f>VLOOKUP(B6,RMS!B:E,4,FALSE)</f>
        <v>51425.449586891598</v>
      </c>
      <c r="K6" s="22">
        <f>E6-I6</f>
        <v>-1.8487588987045456</v>
      </c>
      <c r="L6" s="22">
        <f t="shared" si="2"/>
        <v>2.4131084064720199E-3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49007.593699999998</v>
      </c>
      <c r="F7" s="25">
        <f>VLOOKUP(C7,RA!B11:I41,8,0)</f>
        <v>10995.830599999999</v>
      </c>
      <c r="G7" s="16">
        <f t="shared" si="0"/>
        <v>38011.763099999996</v>
      </c>
      <c r="H7" s="27">
        <f>RA!J11</f>
        <v>22.4369934735237</v>
      </c>
      <c r="I7" s="20">
        <f>VLOOKUP(B7,RMS!B:D,3,FALSE)</f>
        <v>49007.616447379201</v>
      </c>
      <c r="J7" s="21">
        <f>VLOOKUP(B7,RMS!B:E,4,FALSE)</f>
        <v>38011.763157219597</v>
      </c>
      <c r="K7" s="22">
        <f t="shared" si="1"/>
        <v>-2.2747379203792661E-2</v>
      </c>
      <c r="L7" s="22">
        <f t="shared" si="2"/>
        <v>-5.7219600421376526E-5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185324.5042</v>
      </c>
      <c r="F8" s="25">
        <f>VLOOKUP(C8,RA!B12:I42,8,0)</f>
        <v>28782.0537</v>
      </c>
      <c r="G8" s="16">
        <f t="shared" si="0"/>
        <v>156542.45050000001</v>
      </c>
      <c r="H8" s="27">
        <f>RA!J12</f>
        <v>15.5306249566106</v>
      </c>
      <c r="I8" s="20">
        <f>VLOOKUP(B8,RMS!B:D,3,FALSE)</f>
        <v>185324.51757863199</v>
      </c>
      <c r="J8" s="21">
        <f>VLOOKUP(B8,RMS!B:E,4,FALSE)</f>
        <v>156542.42902649599</v>
      </c>
      <c r="K8" s="22">
        <f t="shared" si="1"/>
        <v>-1.3378631992964074E-2</v>
      </c>
      <c r="L8" s="22">
        <f t="shared" si="2"/>
        <v>2.1473504020832479E-2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197707.3284</v>
      </c>
      <c r="F9" s="25">
        <f>VLOOKUP(C9,RA!B13:I43,8,0)</f>
        <v>61710.7333</v>
      </c>
      <c r="G9" s="16">
        <f t="shared" si="0"/>
        <v>135996.59510000001</v>
      </c>
      <c r="H9" s="27">
        <f>RA!J13</f>
        <v>31.213174442956099</v>
      </c>
      <c r="I9" s="20">
        <f>VLOOKUP(B9,RMS!B:D,3,FALSE)</f>
        <v>197707.43421709401</v>
      </c>
      <c r="J9" s="21">
        <f>VLOOKUP(B9,RMS!B:E,4,FALSE)</f>
        <v>135996.59395470101</v>
      </c>
      <c r="K9" s="22">
        <f t="shared" si="1"/>
        <v>-0.10581709400867112</v>
      </c>
      <c r="L9" s="22">
        <f t="shared" si="2"/>
        <v>1.1452990001998842E-3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86669.973899999997</v>
      </c>
      <c r="F10" s="25">
        <f>VLOOKUP(C10,RA!B14:I43,8,0)</f>
        <v>16976.2853</v>
      </c>
      <c r="G10" s="16">
        <f t="shared" si="0"/>
        <v>69693.688599999994</v>
      </c>
      <c r="H10" s="27">
        <f>RA!J14</f>
        <v>19.587274042089</v>
      </c>
      <c r="I10" s="20">
        <f>VLOOKUP(B10,RMS!B:D,3,FALSE)</f>
        <v>86669.978248717904</v>
      </c>
      <c r="J10" s="21">
        <f>VLOOKUP(B10,RMS!B:E,4,FALSE)</f>
        <v>69693.686916239298</v>
      </c>
      <c r="K10" s="22">
        <f t="shared" si="1"/>
        <v>-4.3487179063959047E-3</v>
      </c>
      <c r="L10" s="22">
        <f t="shared" si="2"/>
        <v>1.6837606963235885E-3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60882.421499999997</v>
      </c>
      <c r="F11" s="25">
        <f>VLOOKUP(C11,RA!B15:I44,8,0)</f>
        <v>10991.7034</v>
      </c>
      <c r="G11" s="16">
        <f t="shared" si="0"/>
        <v>49890.718099999998</v>
      </c>
      <c r="H11" s="27">
        <f>RA!J15</f>
        <v>18.0539852541838</v>
      </c>
      <c r="I11" s="20">
        <f>VLOOKUP(B11,RMS!B:D,3,FALSE)</f>
        <v>60882.478630769197</v>
      </c>
      <c r="J11" s="21">
        <f>VLOOKUP(B11,RMS!B:E,4,FALSE)</f>
        <v>49890.7183470085</v>
      </c>
      <c r="K11" s="22">
        <f t="shared" si="1"/>
        <v>-5.7130769200739451E-2</v>
      </c>
      <c r="L11" s="22">
        <f t="shared" si="2"/>
        <v>-2.4700850190129131E-4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564882.94079999998</v>
      </c>
      <c r="F12" s="25">
        <f>VLOOKUP(C12,RA!B16:I45,8,0)</f>
        <v>-25629.915199999999</v>
      </c>
      <c r="G12" s="16">
        <f t="shared" si="0"/>
        <v>590512.85600000003</v>
      </c>
      <c r="H12" s="27">
        <f>RA!J16</f>
        <v>-4.5372082158654603</v>
      </c>
      <c r="I12" s="20">
        <f>VLOOKUP(B12,RMS!B:D,3,FALSE)</f>
        <v>564882.68013247906</v>
      </c>
      <c r="J12" s="21">
        <f>VLOOKUP(B12,RMS!B:E,4,FALSE)</f>
        <v>590512.85606666701</v>
      </c>
      <c r="K12" s="22">
        <f t="shared" si="1"/>
        <v>0.26066752092447132</v>
      </c>
      <c r="L12" s="22">
        <f t="shared" si="2"/>
        <v>-6.6666980274021626E-5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467782.28</v>
      </c>
      <c r="F13" s="25">
        <f>VLOOKUP(C13,RA!B17:I46,8,0)</f>
        <v>68792.2932</v>
      </c>
      <c r="G13" s="16">
        <f t="shared" si="0"/>
        <v>398989.98680000001</v>
      </c>
      <c r="H13" s="27">
        <f>RA!J17</f>
        <v>14.7060494040091</v>
      </c>
      <c r="I13" s="20">
        <f>VLOOKUP(B13,RMS!B:D,3,FALSE)</f>
        <v>467782.23419145303</v>
      </c>
      <c r="J13" s="21">
        <f>VLOOKUP(B13,RMS!B:E,4,FALSE)</f>
        <v>398989.98978205101</v>
      </c>
      <c r="K13" s="22">
        <f t="shared" si="1"/>
        <v>4.5808547001797706E-2</v>
      </c>
      <c r="L13" s="22">
        <f t="shared" si="2"/>
        <v>-2.9820509953424335E-3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1151236.7864999999</v>
      </c>
      <c r="F14" s="25">
        <f>VLOOKUP(C14,RA!B18:I47,8,0)</f>
        <v>180388.6562</v>
      </c>
      <c r="G14" s="16">
        <f t="shared" si="0"/>
        <v>970848.13029999996</v>
      </c>
      <c r="H14" s="27">
        <f>RA!J18</f>
        <v>15.6691184919845</v>
      </c>
      <c r="I14" s="20">
        <f>VLOOKUP(B14,RMS!B:D,3,FALSE)</f>
        <v>1151237.0416717899</v>
      </c>
      <c r="J14" s="21">
        <f>VLOOKUP(B14,RMS!B:E,4,FALSE)</f>
        <v>970848.02797863202</v>
      </c>
      <c r="K14" s="22">
        <f t="shared" si="1"/>
        <v>-0.25517179002054036</v>
      </c>
      <c r="L14" s="22">
        <f t="shared" si="2"/>
        <v>0.10232136794365942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478922.03690000001</v>
      </c>
      <c r="F15" s="25">
        <f>VLOOKUP(C15,RA!B19:I48,8,0)</f>
        <v>38981.520900000003</v>
      </c>
      <c r="G15" s="16">
        <f t="shared" si="0"/>
        <v>439940.516</v>
      </c>
      <c r="H15" s="27">
        <f>RA!J19</f>
        <v>8.1394293635603692</v>
      </c>
      <c r="I15" s="20">
        <f>VLOOKUP(B15,RMS!B:D,3,FALSE)</f>
        <v>478922.03641880298</v>
      </c>
      <c r="J15" s="21">
        <f>VLOOKUP(B15,RMS!B:E,4,FALSE)</f>
        <v>439940.51820854697</v>
      </c>
      <c r="K15" s="22">
        <f t="shared" si="1"/>
        <v>4.8119702842086554E-4</v>
      </c>
      <c r="L15" s="22">
        <f t="shared" si="2"/>
        <v>-2.2085469681769609E-3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1041684.5633</v>
      </c>
      <c r="F16" s="25">
        <f>VLOOKUP(C16,RA!B20:I49,8,0)</f>
        <v>84694.359500000006</v>
      </c>
      <c r="G16" s="16">
        <f t="shared" si="0"/>
        <v>956990.20380000002</v>
      </c>
      <c r="H16" s="27">
        <f>RA!J20</f>
        <v>8.1305188234423795</v>
      </c>
      <c r="I16" s="20">
        <f>VLOOKUP(B16,RMS!B:D,3,FALSE)</f>
        <v>1041684.7666924</v>
      </c>
      <c r="J16" s="21">
        <f>VLOOKUP(B16,RMS!B:E,4,FALSE)</f>
        <v>956990.20380000002</v>
      </c>
      <c r="K16" s="22">
        <f t="shared" si="1"/>
        <v>-0.20339239994063973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292975.95789999998</v>
      </c>
      <c r="F17" s="25">
        <f>VLOOKUP(C17,RA!B21:I50,8,0)</f>
        <v>37271.440799999997</v>
      </c>
      <c r="G17" s="16">
        <f t="shared" si="0"/>
        <v>255704.5171</v>
      </c>
      <c r="H17" s="27">
        <f>RA!J21</f>
        <v>12.7216721355415</v>
      </c>
      <c r="I17" s="20">
        <f>VLOOKUP(B17,RMS!B:D,3,FALSE)</f>
        <v>292975.82235936797</v>
      </c>
      <c r="J17" s="21">
        <f>VLOOKUP(B17,RMS!B:E,4,FALSE)</f>
        <v>255704.51710714801</v>
      </c>
      <c r="K17" s="22">
        <f t="shared" si="1"/>
        <v>0.13554063200717792</v>
      </c>
      <c r="L17" s="22">
        <f t="shared" si="2"/>
        <v>-7.1480171754956245E-6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888204.23789999995</v>
      </c>
      <c r="F18" s="25">
        <f>VLOOKUP(C18,RA!B22:I51,8,0)</f>
        <v>56816.936699999998</v>
      </c>
      <c r="G18" s="16">
        <f t="shared" si="0"/>
        <v>831387.30119999999</v>
      </c>
      <c r="H18" s="27">
        <f>RA!J22</f>
        <v>6.3968324261020699</v>
      </c>
      <c r="I18" s="20">
        <f>VLOOKUP(B18,RMS!B:D,3,FALSE)</f>
        <v>888205.29897283099</v>
      </c>
      <c r="J18" s="21">
        <f>VLOOKUP(B18,RMS!B:E,4,FALSE)</f>
        <v>831387.30385954201</v>
      </c>
      <c r="K18" s="22">
        <f t="shared" si="1"/>
        <v>-1.0610728310421109</v>
      </c>
      <c r="L18" s="22">
        <f t="shared" si="2"/>
        <v>-2.6595420204102993E-3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1920866.7753999999</v>
      </c>
      <c r="F19" s="25">
        <f>VLOOKUP(C19,RA!B23:I52,8,0)</f>
        <v>168895.60329999999</v>
      </c>
      <c r="G19" s="16">
        <f t="shared" si="0"/>
        <v>1751971.1720999999</v>
      </c>
      <c r="H19" s="27">
        <f>RA!J23</f>
        <v>8.7926765907452999</v>
      </c>
      <c r="I19" s="20">
        <f>VLOOKUP(B19,RMS!B:D,3,FALSE)</f>
        <v>1920868.5546136801</v>
      </c>
      <c r="J19" s="21">
        <f>VLOOKUP(B19,RMS!B:E,4,FALSE)</f>
        <v>1751971.18899658</v>
      </c>
      <c r="K19" s="22">
        <f t="shared" si="1"/>
        <v>-1.7792136801872402</v>
      </c>
      <c r="L19" s="22">
        <f t="shared" si="2"/>
        <v>-1.6896580113098025E-2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251046.04120000001</v>
      </c>
      <c r="F20" s="25">
        <f>VLOOKUP(C20,RA!B24:I53,8,0)</f>
        <v>33388.693399999996</v>
      </c>
      <c r="G20" s="16">
        <f t="shared" si="0"/>
        <v>217657.34780000002</v>
      </c>
      <c r="H20" s="27">
        <f>RA!J24</f>
        <v>13.299828684970301</v>
      </c>
      <c r="I20" s="20">
        <f>VLOOKUP(B20,RMS!B:D,3,FALSE)</f>
        <v>251046.08506035901</v>
      </c>
      <c r="J20" s="21">
        <f>VLOOKUP(B20,RMS!B:E,4,FALSE)</f>
        <v>217657.31716031299</v>
      </c>
      <c r="K20" s="22">
        <f t="shared" si="1"/>
        <v>-4.3860359000973403E-2</v>
      </c>
      <c r="L20" s="22">
        <f t="shared" si="2"/>
        <v>3.0639687029179186E-2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331268.66840000002</v>
      </c>
      <c r="F21" s="25">
        <f>VLOOKUP(C21,RA!B25:I54,8,0)</f>
        <v>20530.336500000001</v>
      </c>
      <c r="G21" s="16">
        <f t="shared" si="0"/>
        <v>310738.33190000005</v>
      </c>
      <c r="H21" s="27">
        <f>RA!J25</f>
        <v>6.1974881594325897</v>
      </c>
      <c r="I21" s="20">
        <f>VLOOKUP(B21,RMS!B:D,3,FALSE)</f>
        <v>331268.66196195403</v>
      </c>
      <c r="J21" s="21">
        <f>VLOOKUP(B21,RMS!B:E,4,FALSE)</f>
        <v>310738.32758538402</v>
      </c>
      <c r="K21" s="22">
        <f t="shared" si="1"/>
        <v>6.4380459953099489E-3</v>
      </c>
      <c r="L21" s="22">
        <f t="shared" si="2"/>
        <v>4.3146160314790905E-3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616208.59080000001</v>
      </c>
      <c r="F22" s="25">
        <f>VLOOKUP(C22,RA!B26:I55,8,0)</f>
        <v>141741.78690000001</v>
      </c>
      <c r="G22" s="16">
        <f t="shared" si="0"/>
        <v>474466.8039</v>
      </c>
      <c r="H22" s="27">
        <f>RA!J26</f>
        <v>23.002241289103399</v>
      </c>
      <c r="I22" s="20">
        <f>VLOOKUP(B22,RMS!B:D,3,FALSE)</f>
        <v>616208.58476777095</v>
      </c>
      <c r="J22" s="21">
        <f>VLOOKUP(B22,RMS!B:E,4,FALSE)</f>
        <v>474466.77236526302</v>
      </c>
      <c r="K22" s="22">
        <f t="shared" si="1"/>
        <v>6.0322290519252419E-3</v>
      </c>
      <c r="L22" s="22">
        <f t="shared" si="2"/>
        <v>3.1534736976027489E-2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211153.56719999999</v>
      </c>
      <c r="F23" s="25">
        <f>VLOOKUP(C23,RA!B27:I56,8,0)</f>
        <v>52267.472999999998</v>
      </c>
      <c r="G23" s="16">
        <f t="shared" si="0"/>
        <v>158886.09419999999</v>
      </c>
      <c r="H23" s="27">
        <f>RA!J27</f>
        <v>24.7532986030463</v>
      </c>
      <c r="I23" s="20">
        <f>VLOOKUP(B23,RMS!B:D,3,FALSE)</f>
        <v>211153.44298948601</v>
      </c>
      <c r="J23" s="21">
        <f>VLOOKUP(B23,RMS!B:E,4,FALSE)</f>
        <v>158886.09348640099</v>
      </c>
      <c r="K23" s="22">
        <f t="shared" si="1"/>
        <v>0.12421051398268901</v>
      </c>
      <c r="L23" s="22">
        <f t="shared" si="2"/>
        <v>7.1359900175593793E-4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1265667.6538</v>
      </c>
      <c r="F24" s="25">
        <f>VLOOKUP(C24,RA!B28:I57,8,0)</f>
        <v>16895.3956</v>
      </c>
      <c r="G24" s="16">
        <f t="shared" si="0"/>
        <v>1248772.2582</v>
      </c>
      <c r="H24" s="27">
        <f>RA!J28</f>
        <v>1.33489984904598</v>
      </c>
      <c r="I24" s="20">
        <f>VLOOKUP(B24,RMS!B:D,3,FALSE)</f>
        <v>1265667.6839663701</v>
      </c>
      <c r="J24" s="21">
        <f>VLOOKUP(B24,RMS!B:E,4,FALSE)</f>
        <v>1248772.24543805</v>
      </c>
      <c r="K24" s="22">
        <f t="shared" si="1"/>
        <v>-3.0166370095685124E-2</v>
      </c>
      <c r="L24" s="22">
        <f t="shared" si="2"/>
        <v>1.2761950027197599E-2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731197.31889999995</v>
      </c>
      <c r="F25" s="25">
        <f>VLOOKUP(C25,RA!B29:I58,8,0)</f>
        <v>92045.02</v>
      </c>
      <c r="G25" s="16">
        <f t="shared" si="0"/>
        <v>639152.29889999994</v>
      </c>
      <c r="H25" s="27">
        <f>RA!J29</f>
        <v>12.588260052494601</v>
      </c>
      <c r="I25" s="20">
        <f>VLOOKUP(B25,RMS!B:D,3,FALSE)</f>
        <v>731197.36766194704</v>
      </c>
      <c r="J25" s="21">
        <f>VLOOKUP(B25,RMS!B:E,4,FALSE)</f>
        <v>639152.27764295903</v>
      </c>
      <c r="K25" s="22">
        <f t="shared" si="1"/>
        <v>-4.8761947080492973E-2</v>
      </c>
      <c r="L25" s="22">
        <f t="shared" si="2"/>
        <v>2.1257040905766189E-2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791905.23739999998</v>
      </c>
      <c r="F26" s="25">
        <f>VLOOKUP(C26,RA!B30:I59,8,0)</f>
        <v>93017.737699999998</v>
      </c>
      <c r="G26" s="16">
        <f t="shared" si="0"/>
        <v>698887.49970000004</v>
      </c>
      <c r="H26" s="27">
        <f>RA!J30</f>
        <v>11.746069265231499</v>
      </c>
      <c r="I26" s="20">
        <f>VLOOKUP(B26,RMS!B:D,3,FALSE)</f>
        <v>791905.23769822996</v>
      </c>
      <c r="J26" s="21">
        <f>VLOOKUP(B26,RMS!B:E,4,FALSE)</f>
        <v>698887.49773351697</v>
      </c>
      <c r="K26" s="22">
        <f t="shared" si="1"/>
        <v>-2.9822997748851776E-4</v>
      </c>
      <c r="L26" s="22">
        <f t="shared" si="2"/>
        <v>1.9664830761030316E-3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614873.97970000003</v>
      </c>
      <c r="F27" s="25">
        <f>VLOOKUP(C27,RA!B31:I60,8,0)</f>
        <v>32917.893499999998</v>
      </c>
      <c r="G27" s="16">
        <f t="shared" si="0"/>
        <v>581956.08620000002</v>
      </c>
      <c r="H27" s="27">
        <f>RA!J31</f>
        <v>5.3536000199684501</v>
      </c>
      <c r="I27" s="20">
        <f>VLOOKUP(B27,RMS!B:D,3,FALSE)</f>
        <v>614873.92826106201</v>
      </c>
      <c r="J27" s="21">
        <f>VLOOKUP(B27,RMS!B:E,4,FALSE)</f>
        <v>581956.108793805</v>
      </c>
      <c r="K27" s="22">
        <f t="shared" si="1"/>
        <v>5.1438938011415303E-2</v>
      </c>
      <c r="L27" s="22">
        <f t="shared" si="2"/>
        <v>-2.2593804984353483E-2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113978.08900000001</v>
      </c>
      <c r="F28" s="25">
        <f>VLOOKUP(C28,RA!B32:I61,8,0)</f>
        <v>25876.354500000001</v>
      </c>
      <c r="G28" s="16">
        <f t="shared" si="0"/>
        <v>88101.734500000006</v>
      </c>
      <c r="H28" s="27">
        <f>RA!J32</f>
        <v>22.7029201200241</v>
      </c>
      <c r="I28" s="20">
        <f>VLOOKUP(B28,RMS!B:D,3,FALSE)</f>
        <v>113978.004071681</v>
      </c>
      <c r="J28" s="21">
        <f>VLOOKUP(B28,RMS!B:E,4,FALSE)</f>
        <v>88101.775418432604</v>
      </c>
      <c r="K28" s="22">
        <f t="shared" si="1"/>
        <v>8.492831900366582E-2</v>
      </c>
      <c r="L28" s="22">
        <f t="shared" si="2"/>
        <v>-4.091843259811867E-2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249020.69219999999</v>
      </c>
      <c r="F30" s="25">
        <f>VLOOKUP(C30,RA!B34:I64,8,0)</f>
        <v>24644.287700000001</v>
      </c>
      <c r="G30" s="16">
        <f t="shared" si="0"/>
        <v>224376.4045</v>
      </c>
      <c r="H30" s="27">
        <f>RA!J34</f>
        <v>0</v>
      </c>
      <c r="I30" s="20">
        <f>VLOOKUP(B30,RMS!B:D,3,FALSE)</f>
        <v>249020.6925</v>
      </c>
      <c r="J30" s="21">
        <f>VLOOKUP(B30,RMS!B:E,4,FALSE)</f>
        <v>224376.40299999999</v>
      </c>
      <c r="K30" s="22">
        <f t="shared" si="1"/>
        <v>-3.0000001424923539E-4</v>
      </c>
      <c r="L30" s="22">
        <f t="shared" si="2"/>
        <v>1.500000013038516E-3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9.8964818876204195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141776.1</v>
      </c>
      <c r="F32" s="25">
        <f>VLOOKUP(C32,RA!B34:I65,8,0)</f>
        <v>-30010.69</v>
      </c>
      <c r="G32" s="16">
        <f t="shared" si="0"/>
        <v>171786.79</v>
      </c>
      <c r="H32" s="27">
        <f>RA!J34</f>
        <v>0</v>
      </c>
      <c r="I32" s="20">
        <f>VLOOKUP(B32,RMS!B:D,3,FALSE)</f>
        <v>141776.1</v>
      </c>
      <c r="J32" s="21">
        <f>VLOOKUP(B32,RMS!B:E,4,FALSE)</f>
        <v>171786.79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96628.32</v>
      </c>
      <c r="F33" s="25">
        <f>VLOOKUP(C33,RA!B34:I65,8,0)</f>
        <v>-9310.7999999999993</v>
      </c>
      <c r="G33" s="16">
        <f t="shared" si="0"/>
        <v>105939.12000000001</v>
      </c>
      <c r="H33" s="27">
        <f>RA!J34</f>
        <v>0</v>
      </c>
      <c r="I33" s="20">
        <f>VLOOKUP(B33,RMS!B:D,3,FALSE)</f>
        <v>96628.32</v>
      </c>
      <c r="J33" s="21">
        <f>VLOOKUP(B33,RMS!B:E,4,FALSE)</f>
        <v>105939.12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22963.25</v>
      </c>
      <c r="F34" s="25">
        <f>VLOOKUP(C34,RA!B34:I66,8,0)</f>
        <v>-414.52</v>
      </c>
      <c r="G34" s="16">
        <f t="shared" si="0"/>
        <v>23377.77</v>
      </c>
      <c r="H34" s="27">
        <f>RA!J35</f>
        <v>9.8964818876204195</v>
      </c>
      <c r="I34" s="20">
        <f>VLOOKUP(B34,RMS!B:D,3,FALSE)</f>
        <v>22963.25</v>
      </c>
      <c r="J34" s="21">
        <f>VLOOKUP(B34,RMS!B:E,4,FALSE)</f>
        <v>23377.77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58962.47</v>
      </c>
      <c r="F35" s="25">
        <f>VLOOKUP(C35,RA!B34:I67,8,0)</f>
        <v>-7402.27</v>
      </c>
      <c r="G35" s="16">
        <f t="shared" si="0"/>
        <v>66364.740000000005</v>
      </c>
      <c r="H35" s="27">
        <f>RA!J34</f>
        <v>0</v>
      </c>
      <c r="I35" s="20">
        <f>VLOOKUP(B35,RMS!B:D,3,FALSE)</f>
        <v>58962.47</v>
      </c>
      <c r="J35" s="21">
        <f>VLOOKUP(B35,RMS!B:E,4,FALSE)</f>
        <v>66364.740000000005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3.42</v>
      </c>
      <c r="F36" s="25">
        <f>VLOOKUP(C36,RA!B35:I68,8,0)</f>
        <v>0</v>
      </c>
      <c r="G36" s="16">
        <f t="shared" si="0"/>
        <v>3.42</v>
      </c>
      <c r="H36" s="27">
        <f>RA!J35</f>
        <v>9.8964818876204195</v>
      </c>
      <c r="I36" s="20">
        <f>VLOOKUP(B36,RMS!B:D,3,FALSE)</f>
        <v>3.42</v>
      </c>
      <c r="J36" s="21">
        <f>VLOOKUP(B36,RMS!B:E,4,FALSE)</f>
        <v>3.42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6885.4701999999997</v>
      </c>
      <c r="F37" s="25">
        <f>VLOOKUP(C37,RA!B8:I68,8,0)</f>
        <v>649.65359999999998</v>
      </c>
      <c r="G37" s="16">
        <f t="shared" si="0"/>
        <v>6235.8166000000001</v>
      </c>
      <c r="H37" s="27">
        <f>RA!J35</f>
        <v>9.8964818876204195</v>
      </c>
      <c r="I37" s="20">
        <f>VLOOKUP(B37,RMS!B:D,3,FALSE)</f>
        <v>6885.4700854700905</v>
      </c>
      <c r="J37" s="21">
        <f>VLOOKUP(B37,RMS!B:E,4,FALSE)</f>
        <v>6235.8162393162402</v>
      </c>
      <c r="K37" s="22">
        <f t="shared" si="1"/>
        <v>1.1452990929683438E-4</v>
      </c>
      <c r="L37" s="22">
        <f t="shared" si="2"/>
        <v>3.6068375993636437E-4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268067.88319999998</v>
      </c>
      <c r="F38" s="25">
        <f>VLOOKUP(C38,RA!B8:I69,8,0)</f>
        <v>17112.8338</v>
      </c>
      <c r="G38" s="16">
        <f t="shared" si="0"/>
        <v>250955.04939999999</v>
      </c>
      <c r="H38" s="27">
        <f>RA!J36</f>
        <v>0</v>
      </c>
      <c r="I38" s="20">
        <f>VLOOKUP(B38,RMS!B:D,3,FALSE)</f>
        <v>268067.88064187998</v>
      </c>
      <c r="J38" s="21">
        <f>VLOOKUP(B38,RMS!B:E,4,FALSE)</f>
        <v>250955.050741026</v>
      </c>
      <c r="K38" s="22">
        <f t="shared" si="1"/>
        <v>2.5581200025044382E-3</v>
      </c>
      <c r="L38" s="22">
        <f t="shared" si="2"/>
        <v>-1.3410260144155473E-3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74535.929999999993</v>
      </c>
      <c r="F39" s="25">
        <f>VLOOKUP(C39,RA!B9:I70,8,0)</f>
        <v>-10917.62</v>
      </c>
      <c r="G39" s="16">
        <f t="shared" si="0"/>
        <v>85453.549999999988</v>
      </c>
      <c r="H39" s="27">
        <f>RA!J37</f>
        <v>-21.1676650718986</v>
      </c>
      <c r="I39" s="20">
        <f>VLOOKUP(B39,RMS!B:D,3,FALSE)</f>
        <v>74535.929999999993</v>
      </c>
      <c r="J39" s="21">
        <f>VLOOKUP(B39,RMS!B:E,4,FALSE)</f>
        <v>85453.55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51313.75</v>
      </c>
      <c r="F40" s="25">
        <f>VLOOKUP(C40,RA!B10:I71,8,0)</f>
        <v>7097.24</v>
      </c>
      <c r="G40" s="16">
        <f t="shared" si="0"/>
        <v>44216.51</v>
      </c>
      <c r="H40" s="27">
        <f>RA!J38</f>
        <v>-9.6356844453054808</v>
      </c>
      <c r="I40" s="20">
        <f>VLOOKUP(B40,RMS!B:D,3,FALSE)</f>
        <v>51313.75</v>
      </c>
      <c r="J40" s="21">
        <f>VLOOKUP(B40,RMS!B:E,4,FALSE)</f>
        <v>44216.51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-1.8051451776207601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18167.264200000001</v>
      </c>
      <c r="F42" s="25">
        <f>VLOOKUP(C42,RA!B8:I72,8,0)</f>
        <v>2617.9742999999999</v>
      </c>
      <c r="G42" s="16">
        <f t="shared" si="0"/>
        <v>15549.289900000002</v>
      </c>
      <c r="H42" s="27">
        <f>RA!J39</f>
        <v>-1.8051451776207601</v>
      </c>
      <c r="I42" s="20">
        <f>VLOOKUP(B42,RMS!B:D,3,FALSE)</f>
        <v>18167.2642008925</v>
      </c>
      <c r="J42" s="21">
        <f>VLOOKUP(B42,RMS!B:E,4,FALSE)</f>
        <v>15549.289978065201</v>
      </c>
      <c r="K42" s="22">
        <f t="shared" si="1"/>
        <v>-8.9249806478619576E-7</v>
      </c>
      <c r="L42" s="22">
        <f t="shared" si="2"/>
        <v>-7.8065198977128603E-5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13962949.2809</v>
      </c>
      <c r="E7" s="65"/>
      <c r="F7" s="65"/>
      <c r="G7" s="53">
        <v>22618096.6646</v>
      </c>
      <c r="H7" s="54">
        <v>-38.266470923905501</v>
      </c>
      <c r="I7" s="53">
        <v>1423271.0589999999</v>
      </c>
      <c r="J7" s="54">
        <v>10.193197943839101</v>
      </c>
      <c r="K7" s="53">
        <v>2417488.5548999999</v>
      </c>
      <c r="L7" s="54">
        <v>10.6882934967895</v>
      </c>
      <c r="M7" s="54">
        <v>-0.411260476863406</v>
      </c>
      <c r="N7" s="53">
        <v>101727266.6708</v>
      </c>
      <c r="O7" s="53">
        <v>7524871083.7621002</v>
      </c>
      <c r="P7" s="53">
        <v>781735</v>
      </c>
      <c r="Q7" s="53">
        <v>779346</v>
      </c>
      <c r="R7" s="54">
        <v>0.30653907250437501</v>
      </c>
      <c r="S7" s="53">
        <v>17.8614866686281</v>
      </c>
      <c r="T7" s="53">
        <v>17.869165430117</v>
      </c>
      <c r="U7" s="55">
        <v>-4.2990606724893E-2</v>
      </c>
    </row>
    <row r="8" spans="1:23" ht="12" thickBot="1">
      <c r="A8" s="74">
        <v>42710</v>
      </c>
      <c r="B8" s="70" t="s">
        <v>6</v>
      </c>
      <c r="C8" s="71"/>
      <c r="D8" s="56">
        <v>525099.38</v>
      </c>
      <c r="E8" s="59"/>
      <c r="F8" s="59"/>
      <c r="G8" s="56">
        <v>761082.55689999997</v>
      </c>
      <c r="H8" s="57">
        <v>-31.006252181260599</v>
      </c>
      <c r="I8" s="56">
        <v>142111.73850000001</v>
      </c>
      <c r="J8" s="57">
        <v>27.063779526839301</v>
      </c>
      <c r="K8" s="56">
        <v>180195.70269999999</v>
      </c>
      <c r="L8" s="57">
        <v>23.676236049077701</v>
      </c>
      <c r="M8" s="57">
        <v>-0.211347793700743</v>
      </c>
      <c r="N8" s="56">
        <v>3643835.7832999998</v>
      </c>
      <c r="O8" s="56">
        <v>280938926.22619998</v>
      </c>
      <c r="P8" s="56">
        <v>18483</v>
      </c>
      <c r="Q8" s="56">
        <v>18732</v>
      </c>
      <c r="R8" s="57">
        <v>-1.3292761050608599</v>
      </c>
      <c r="S8" s="56">
        <v>28.4098566250068</v>
      </c>
      <c r="T8" s="56">
        <v>29.702290358744399</v>
      </c>
      <c r="U8" s="58">
        <v>-4.5492441260685901</v>
      </c>
    </row>
    <row r="9" spans="1:23" ht="12" thickBot="1">
      <c r="A9" s="75"/>
      <c r="B9" s="70" t="s">
        <v>7</v>
      </c>
      <c r="C9" s="71"/>
      <c r="D9" s="56">
        <v>60350.911500000002</v>
      </c>
      <c r="E9" s="59"/>
      <c r="F9" s="59"/>
      <c r="G9" s="56">
        <v>153617.3217</v>
      </c>
      <c r="H9" s="57">
        <v>-60.713472392221803</v>
      </c>
      <c r="I9" s="56">
        <v>14442.5975</v>
      </c>
      <c r="J9" s="57">
        <v>23.931034579320301</v>
      </c>
      <c r="K9" s="56">
        <v>34486.417500000003</v>
      </c>
      <c r="L9" s="57">
        <v>22.449563056013101</v>
      </c>
      <c r="M9" s="57">
        <v>-0.58120910935442904</v>
      </c>
      <c r="N9" s="56">
        <v>532640.90419999999</v>
      </c>
      <c r="O9" s="56">
        <v>38277831.258699998</v>
      </c>
      <c r="P9" s="56">
        <v>3564</v>
      </c>
      <c r="Q9" s="56">
        <v>3426</v>
      </c>
      <c r="R9" s="57">
        <v>4.0280210157618299</v>
      </c>
      <c r="S9" s="56">
        <v>16.9334768518519</v>
      </c>
      <c r="T9" s="56">
        <v>16.273799065966099</v>
      </c>
      <c r="U9" s="58">
        <v>3.8957019379842799</v>
      </c>
    </row>
    <row r="10" spans="1:23" ht="12" thickBot="1">
      <c r="A10" s="75"/>
      <c r="B10" s="70" t="s">
        <v>8</v>
      </c>
      <c r="C10" s="71"/>
      <c r="D10" s="56">
        <v>75727.892800000001</v>
      </c>
      <c r="E10" s="59"/>
      <c r="F10" s="59"/>
      <c r="G10" s="56">
        <v>163518.8541</v>
      </c>
      <c r="H10" s="57">
        <v>-53.6885864221574</v>
      </c>
      <c r="I10" s="56">
        <v>24302.4408</v>
      </c>
      <c r="J10" s="57">
        <v>32.0917959042959</v>
      </c>
      <c r="K10" s="56">
        <v>43558.657599999999</v>
      </c>
      <c r="L10" s="57">
        <v>26.638308982621499</v>
      </c>
      <c r="M10" s="57">
        <v>-0.44207553356740698</v>
      </c>
      <c r="N10" s="56">
        <v>643889.11499999999</v>
      </c>
      <c r="O10" s="56">
        <v>61284999.758699998</v>
      </c>
      <c r="P10" s="56">
        <v>77854</v>
      </c>
      <c r="Q10" s="56">
        <v>78412</v>
      </c>
      <c r="R10" s="57">
        <v>-0.71162577156557205</v>
      </c>
      <c r="S10" s="56">
        <v>0.97269109872325099</v>
      </c>
      <c r="T10" s="56">
        <v>0.96654203438249198</v>
      </c>
      <c r="U10" s="58">
        <v>0.63217031068034002</v>
      </c>
    </row>
    <row r="11" spans="1:23" ht="12" thickBot="1">
      <c r="A11" s="75"/>
      <c r="B11" s="70" t="s">
        <v>9</v>
      </c>
      <c r="C11" s="71"/>
      <c r="D11" s="56">
        <v>49007.593699999998</v>
      </c>
      <c r="E11" s="59"/>
      <c r="F11" s="59"/>
      <c r="G11" s="56">
        <v>107249.3649</v>
      </c>
      <c r="H11" s="57">
        <v>-54.305003348322899</v>
      </c>
      <c r="I11" s="56">
        <v>10995.830599999999</v>
      </c>
      <c r="J11" s="57">
        <v>22.4369934735237</v>
      </c>
      <c r="K11" s="56">
        <v>23158.160500000002</v>
      </c>
      <c r="L11" s="57">
        <v>21.5928183086145</v>
      </c>
      <c r="M11" s="57">
        <v>-0.52518549130877701</v>
      </c>
      <c r="N11" s="56">
        <v>389737.2696</v>
      </c>
      <c r="O11" s="56">
        <v>22900429.790100001</v>
      </c>
      <c r="P11" s="56">
        <v>2131</v>
      </c>
      <c r="Q11" s="56">
        <v>2174</v>
      </c>
      <c r="R11" s="57">
        <v>-1.97792088316467</v>
      </c>
      <c r="S11" s="56">
        <v>22.997463022055399</v>
      </c>
      <c r="T11" s="56">
        <v>26.228485602575901</v>
      </c>
      <c r="U11" s="58">
        <v>-14.0494739677236</v>
      </c>
    </row>
    <row r="12" spans="1:23" ht="12" thickBot="1">
      <c r="A12" s="75"/>
      <c r="B12" s="70" t="s">
        <v>10</v>
      </c>
      <c r="C12" s="71"/>
      <c r="D12" s="56">
        <v>185324.5042</v>
      </c>
      <c r="E12" s="59"/>
      <c r="F12" s="59"/>
      <c r="G12" s="56">
        <v>322813.57040000003</v>
      </c>
      <c r="H12" s="57">
        <v>-42.590857016833802</v>
      </c>
      <c r="I12" s="56">
        <v>28782.0537</v>
      </c>
      <c r="J12" s="57">
        <v>15.5306249566106</v>
      </c>
      <c r="K12" s="56">
        <v>42969.256600000001</v>
      </c>
      <c r="L12" s="57">
        <v>13.310858198048001</v>
      </c>
      <c r="M12" s="57">
        <v>-0.33017101115032998</v>
      </c>
      <c r="N12" s="56">
        <v>1325484.2786999999</v>
      </c>
      <c r="O12" s="56">
        <v>88406138.963599995</v>
      </c>
      <c r="P12" s="56">
        <v>1668</v>
      </c>
      <c r="Q12" s="56">
        <v>1761</v>
      </c>
      <c r="R12" s="57">
        <v>-5.2810902896081799</v>
      </c>
      <c r="S12" s="56">
        <v>111.105817865707</v>
      </c>
      <c r="T12" s="56">
        <v>102.850745826235</v>
      </c>
      <c r="U12" s="58">
        <v>7.4299187909765099</v>
      </c>
    </row>
    <row r="13" spans="1:23" ht="12" thickBot="1">
      <c r="A13" s="75"/>
      <c r="B13" s="70" t="s">
        <v>11</v>
      </c>
      <c r="C13" s="71"/>
      <c r="D13" s="56">
        <v>197707.3284</v>
      </c>
      <c r="E13" s="59"/>
      <c r="F13" s="59"/>
      <c r="G13" s="56">
        <v>441963.02169999998</v>
      </c>
      <c r="H13" s="57">
        <v>-55.266092706235099</v>
      </c>
      <c r="I13" s="56">
        <v>61710.7333</v>
      </c>
      <c r="J13" s="57">
        <v>31.213174442956099</v>
      </c>
      <c r="K13" s="56">
        <v>120330.26949999999</v>
      </c>
      <c r="L13" s="57">
        <v>27.226320663016701</v>
      </c>
      <c r="M13" s="57">
        <v>-0.48715536368012502</v>
      </c>
      <c r="N13" s="56">
        <v>1456722.0584</v>
      </c>
      <c r="O13" s="56">
        <v>121179951.5187</v>
      </c>
      <c r="P13" s="56">
        <v>6002</v>
      </c>
      <c r="Q13" s="56">
        <v>6128</v>
      </c>
      <c r="R13" s="57">
        <v>-2.0561357702349898</v>
      </c>
      <c r="S13" s="56">
        <v>32.940241319560101</v>
      </c>
      <c r="T13" s="56">
        <v>32.738803753263703</v>
      </c>
      <c r="U13" s="58">
        <v>0.61152425795016596</v>
      </c>
    </row>
    <row r="14" spans="1:23" ht="12" thickBot="1">
      <c r="A14" s="75"/>
      <c r="B14" s="70" t="s">
        <v>12</v>
      </c>
      <c r="C14" s="71"/>
      <c r="D14" s="56">
        <v>86669.973899999997</v>
      </c>
      <c r="E14" s="59"/>
      <c r="F14" s="59"/>
      <c r="G14" s="56">
        <v>287160.21750000003</v>
      </c>
      <c r="H14" s="57">
        <v>-69.818251756965594</v>
      </c>
      <c r="I14" s="56">
        <v>16976.2853</v>
      </c>
      <c r="J14" s="57">
        <v>19.587274042089</v>
      </c>
      <c r="K14" s="56">
        <v>51930.832499999997</v>
      </c>
      <c r="L14" s="57">
        <v>18.084271196096299</v>
      </c>
      <c r="M14" s="57">
        <v>-0.67309814838805104</v>
      </c>
      <c r="N14" s="56">
        <v>677901.67630000005</v>
      </c>
      <c r="O14" s="56">
        <v>49103924.6752</v>
      </c>
      <c r="P14" s="56">
        <v>1356</v>
      </c>
      <c r="Q14" s="56">
        <v>1287</v>
      </c>
      <c r="R14" s="57">
        <v>5.3613053613053703</v>
      </c>
      <c r="S14" s="56">
        <v>63.915909955752198</v>
      </c>
      <c r="T14" s="56">
        <v>63.984073659673697</v>
      </c>
      <c r="U14" s="58">
        <v>-0.106645910178918</v>
      </c>
    </row>
    <row r="15" spans="1:23" ht="12" thickBot="1">
      <c r="A15" s="75"/>
      <c r="B15" s="70" t="s">
        <v>13</v>
      </c>
      <c r="C15" s="71"/>
      <c r="D15" s="56">
        <v>60882.421499999997</v>
      </c>
      <c r="E15" s="59"/>
      <c r="F15" s="59"/>
      <c r="G15" s="56">
        <v>157624.45680000001</v>
      </c>
      <c r="H15" s="57">
        <v>-61.3750158217833</v>
      </c>
      <c r="I15" s="56">
        <v>10991.7034</v>
      </c>
      <c r="J15" s="57">
        <v>18.0539852541838</v>
      </c>
      <c r="K15" s="56">
        <v>25603.876100000001</v>
      </c>
      <c r="L15" s="57">
        <v>16.243593551276899</v>
      </c>
      <c r="M15" s="57">
        <v>-0.57070158607743005</v>
      </c>
      <c r="N15" s="56">
        <v>466515.39049999998</v>
      </c>
      <c r="O15" s="56">
        <v>44646274.011399999</v>
      </c>
      <c r="P15" s="56">
        <v>2074</v>
      </c>
      <c r="Q15" s="56">
        <v>2154</v>
      </c>
      <c r="R15" s="57">
        <v>-3.71402042711235</v>
      </c>
      <c r="S15" s="56">
        <v>29.3550730472517</v>
      </c>
      <c r="T15" s="56">
        <v>31.7831294800371</v>
      </c>
      <c r="U15" s="58">
        <v>-8.2713350052888792</v>
      </c>
    </row>
    <row r="16" spans="1:23" ht="12" thickBot="1">
      <c r="A16" s="75"/>
      <c r="B16" s="70" t="s">
        <v>14</v>
      </c>
      <c r="C16" s="71"/>
      <c r="D16" s="56">
        <v>564882.94079999998</v>
      </c>
      <c r="E16" s="59"/>
      <c r="F16" s="59"/>
      <c r="G16" s="56">
        <v>955673.13419999997</v>
      </c>
      <c r="H16" s="57">
        <v>-40.891616538653999</v>
      </c>
      <c r="I16" s="56">
        <v>-25629.915199999999</v>
      </c>
      <c r="J16" s="57">
        <v>-4.5372082158654603</v>
      </c>
      <c r="K16" s="56">
        <v>46892.462399999997</v>
      </c>
      <c r="L16" s="57">
        <v>4.9067469537326698</v>
      </c>
      <c r="M16" s="57">
        <v>-1.54656791066702</v>
      </c>
      <c r="N16" s="56">
        <v>4311869.2959000003</v>
      </c>
      <c r="O16" s="56">
        <v>383218629.03860003</v>
      </c>
      <c r="P16" s="56">
        <v>27711</v>
      </c>
      <c r="Q16" s="56">
        <v>27727</v>
      </c>
      <c r="R16" s="57">
        <v>-5.7705485627723999E-2</v>
      </c>
      <c r="S16" s="56">
        <v>20.384790906138399</v>
      </c>
      <c r="T16" s="56">
        <v>20.319086688065799</v>
      </c>
      <c r="U16" s="58">
        <v>0.32231980389255099</v>
      </c>
    </row>
    <row r="17" spans="1:21" ht="12" thickBot="1">
      <c r="A17" s="75"/>
      <c r="B17" s="70" t="s">
        <v>15</v>
      </c>
      <c r="C17" s="71"/>
      <c r="D17" s="56">
        <v>467782.28</v>
      </c>
      <c r="E17" s="59"/>
      <c r="F17" s="59"/>
      <c r="G17" s="56">
        <v>446807.16489999997</v>
      </c>
      <c r="H17" s="57">
        <v>4.6944446615341002</v>
      </c>
      <c r="I17" s="56">
        <v>68792.2932</v>
      </c>
      <c r="J17" s="57">
        <v>14.7060494040091</v>
      </c>
      <c r="K17" s="56">
        <v>57766.445299999999</v>
      </c>
      <c r="L17" s="57">
        <v>12.9287195546492</v>
      </c>
      <c r="M17" s="57">
        <v>0.190869419829092</v>
      </c>
      <c r="N17" s="56">
        <v>3024418.6318000001</v>
      </c>
      <c r="O17" s="56">
        <v>378294671.8531</v>
      </c>
      <c r="P17" s="56">
        <v>8540</v>
      </c>
      <c r="Q17" s="56">
        <v>8614</v>
      </c>
      <c r="R17" s="57">
        <v>-0.85906663570931596</v>
      </c>
      <c r="S17" s="56">
        <v>54.775442622950798</v>
      </c>
      <c r="T17" s="56">
        <v>47.925957754817702</v>
      </c>
      <c r="U17" s="58">
        <v>12.504663659738601</v>
      </c>
    </row>
    <row r="18" spans="1:21" ht="12" customHeight="1" thickBot="1">
      <c r="A18" s="75"/>
      <c r="B18" s="70" t="s">
        <v>16</v>
      </c>
      <c r="C18" s="71"/>
      <c r="D18" s="56">
        <v>1151236.7864999999</v>
      </c>
      <c r="E18" s="59"/>
      <c r="F18" s="59"/>
      <c r="G18" s="56">
        <v>2266200.2999</v>
      </c>
      <c r="H18" s="57">
        <v>-49.199689605954099</v>
      </c>
      <c r="I18" s="56">
        <v>180388.6562</v>
      </c>
      <c r="J18" s="57">
        <v>15.6691184919845</v>
      </c>
      <c r="K18" s="56">
        <v>326395.70299999998</v>
      </c>
      <c r="L18" s="57">
        <v>14.4027737978149</v>
      </c>
      <c r="M18" s="57">
        <v>-0.447331400070546</v>
      </c>
      <c r="N18" s="56">
        <v>9479616.2507000007</v>
      </c>
      <c r="O18" s="56">
        <v>730185542.07009995</v>
      </c>
      <c r="P18" s="56">
        <v>53998</v>
      </c>
      <c r="Q18" s="56">
        <v>52851</v>
      </c>
      <c r="R18" s="57">
        <v>2.1702522185010702</v>
      </c>
      <c r="S18" s="56">
        <v>21.319989379236301</v>
      </c>
      <c r="T18" s="56">
        <v>21.130677444135401</v>
      </c>
      <c r="U18" s="58">
        <v>0.88795510979588199</v>
      </c>
    </row>
    <row r="19" spans="1:21" ht="12" customHeight="1" thickBot="1">
      <c r="A19" s="75"/>
      <c r="B19" s="70" t="s">
        <v>17</v>
      </c>
      <c r="C19" s="71"/>
      <c r="D19" s="56">
        <v>478922.03690000001</v>
      </c>
      <c r="E19" s="59"/>
      <c r="F19" s="59"/>
      <c r="G19" s="56">
        <v>758954.04599999997</v>
      </c>
      <c r="H19" s="57">
        <v>-36.897096810522797</v>
      </c>
      <c r="I19" s="56">
        <v>38981.520900000003</v>
      </c>
      <c r="J19" s="57">
        <v>8.1394293635603692</v>
      </c>
      <c r="K19" s="56">
        <v>72213.280899999998</v>
      </c>
      <c r="L19" s="57">
        <v>9.5148423386888403</v>
      </c>
      <c r="M19" s="57">
        <v>-0.46018903428607399</v>
      </c>
      <c r="N19" s="56">
        <v>3469782.4473000001</v>
      </c>
      <c r="O19" s="56">
        <v>225261596.7351</v>
      </c>
      <c r="P19" s="56">
        <v>10600</v>
      </c>
      <c r="Q19" s="56">
        <v>10698</v>
      </c>
      <c r="R19" s="57">
        <v>-0.91605907646289397</v>
      </c>
      <c r="S19" s="56">
        <v>45.181324235849097</v>
      </c>
      <c r="T19" s="56">
        <v>44.834838932510799</v>
      </c>
      <c r="U19" s="58">
        <v>0.76687726444145898</v>
      </c>
    </row>
    <row r="20" spans="1:21" ht="12" thickBot="1">
      <c r="A20" s="75"/>
      <c r="B20" s="70" t="s">
        <v>18</v>
      </c>
      <c r="C20" s="71"/>
      <c r="D20" s="56">
        <v>1041684.5633</v>
      </c>
      <c r="E20" s="59"/>
      <c r="F20" s="59"/>
      <c r="G20" s="56">
        <v>1313467.6584000001</v>
      </c>
      <c r="H20" s="57">
        <v>-20.692027958349001</v>
      </c>
      <c r="I20" s="56">
        <v>84694.359500000006</v>
      </c>
      <c r="J20" s="57">
        <v>8.1305188234423795</v>
      </c>
      <c r="K20" s="56">
        <v>113236.9749</v>
      </c>
      <c r="L20" s="57">
        <v>8.6212229266413392</v>
      </c>
      <c r="M20" s="57">
        <v>-0.25206091407162801</v>
      </c>
      <c r="N20" s="56">
        <v>6971052.9660999998</v>
      </c>
      <c r="O20" s="56">
        <v>453096681.8962</v>
      </c>
      <c r="P20" s="56">
        <v>38465</v>
      </c>
      <c r="Q20" s="56">
        <v>38582</v>
      </c>
      <c r="R20" s="57">
        <v>-0.30325022030999199</v>
      </c>
      <c r="S20" s="56">
        <v>27.081361323280898</v>
      </c>
      <c r="T20" s="56">
        <v>27.765942138821199</v>
      </c>
      <c r="U20" s="58">
        <v>-2.5278670719990601</v>
      </c>
    </row>
    <row r="21" spans="1:21" ht="12" customHeight="1" thickBot="1">
      <c r="A21" s="75"/>
      <c r="B21" s="70" t="s">
        <v>19</v>
      </c>
      <c r="C21" s="71"/>
      <c r="D21" s="56">
        <v>292975.95789999998</v>
      </c>
      <c r="E21" s="59"/>
      <c r="F21" s="59"/>
      <c r="G21" s="56">
        <v>455321.21960000001</v>
      </c>
      <c r="H21" s="57">
        <v>-35.6551056071185</v>
      </c>
      <c r="I21" s="56">
        <v>37271.440799999997</v>
      </c>
      <c r="J21" s="57">
        <v>12.7216721355415</v>
      </c>
      <c r="K21" s="56">
        <v>63104.357400000001</v>
      </c>
      <c r="L21" s="57">
        <v>13.8593051857845</v>
      </c>
      <c r="M21" s="57">
        <v>-0.40936819047617801</v>
      </c>
      <c r="N21" s="56">
        <v>2280453.9797</v>
      </c>
      <c r="O21" s="56">
        <v>141523345.96039999</v>
      </c>
      <c r="P21" s="56">
        <v>26177</v>
      </c>
      <c r="Q21" s="56">
        <v>27084</v>
      </c>
      <c r="R21" s="57">
        <v>-3.3488406439226099</v>
      </c>
      <c r="S21" s="56">
        <v>11.192113607365201</v>
      </c>
      <c r="T21" s="56">
        <v>11.913161017575</v>
      </c>
      <c r="U21" s="58">
        <v>-6.4424597131966497</v>
      </c>
    </row>
    <row r="22" spans="1:21" ht="12" customHeight="1" thickBot="1">
      <c r="A22" s="75"/>
      <c r="B22" s="70" t="s">
        <v>20</v>
      </c>
      <c r="C22" s="71"/>
      <c r="D22" s="56">
        <v>888204.23789999995</v>
      </c>
      <c r="E22" s="59"/>
      <c r="F22" s="59"/>
      <c r="G22" s="56">
        <v>1459023.1322000001</v>
      </c>
      <c r="H22" s="57">
        <v>-39.1233614945697</v>
      </c>
      <c r="I22" s="56">
        <v>56816.936699999998</v>
      </c>
      <c r="J22" s="57">
        <v>6.3968324261020699</v>
      </c>
      <c r="K22" s="56">
        <v>161230.48629999999</v>
      </c>
      <c r="L22" s="57">
        <v>11.0505777970009</v>
      </c>
      <c r="M22" s="57">
        <v>-0.64760425894714901</v>
      </c>
      <c r="N22" s="56">
        <v>6600647.4013999999</v>
      </c>
      <c r="O22" s="56">
        <v>488752998.52039999</v>
      </c>
      <c r="P22" s="56">
        <v>53330</v>
      </c>
      <c r="Q22" s="56">
        <v>53188</v>
      </c>
      <c r="R22" s="57">
        <v>0.26697751372490902</v>
      </c>
      <c r="S22" s="56">
        <v>16.654870390024399</v>
      </c>
      <c r="T22" s="56">
        <v>16.923492921335601</v>
      </c>
      <c r="U22" s="58">
        <v>-1.6128767442834999</v>
      </c>
    </row>
    <row r="23" spans="1:21" ht="12" thickBot="1">
      <c r="A23" s="75"/>
      <c r="B23" s="70" t="s">
        <v>21</v>
      </c>
      <c r="C23" s="71"/>
      <c r="D23" s="56">
        <v>1920866.7753999999</v>
      </c>
      <c r="E23" s="59"/>
      <c r="F23" s="59"/>
      <c r="G23" s="56">
        <v>3569658.3961</v>
      </c>
      <c r="H23" s="57">
        <v>-46.189058944726298</v>
      </c>
      <c r="I23" s="56">
        <v>168895.60329999999</v>
      </c>
      <c r="J23" s="57">
        <v>8.7926765907452999</v>
      </c>
      <c r="K23" s="56">
        <v>224169.30979999999</v>
      </c>
      <c r="L23" s="57">
        <v>6.2798532779751204</v>
      </c>
      <c r="M23" s="57">
        <v>-0.24657124808616401</v>
      </c>
      <c r="N23" s="56">
        <v>13649800.2147</v>
      </c>
      <c r="O23" s="56">
        <v>1101088867.3731999</v>
      </c>
      <c r="P23" s="56">
        <v>63444</v>
      </c>
      <c r="Q23" s="56">
        <v>63668</v>
      </c>
      <c r="R23" s="57">
        <v>-0.35182509266821199</v>
      </c>
      <c r="S23" s="56">
        <v>30.276571076855198</v>
      </c>
      <c r="T23" s="56">
        <v>30.277516289187702</v>
      </c>
      <c r="U23" s="58">
        <v>-3.1219266213560002E-3</v>
      </c>
    </row>
    <row r="24" spans="1:21" ht="12" thickBot="1">
      <c r="A24" s="75"/>
      <c r="B24" s="70" t="s">
        <v>22</v>
      </c>
      <c r="C24" s="71"/>
      <c r="D24" s="56">
        <v>251046.04120000001</v>
      </c>
      <c r="E24" s="59"/>
      <c r="F24" s="59"/>
      <c r="G24" s="56">
        <v>368297.3432</v>
      </c>
      <c r="H24" s="57">
        <v>-31.836043393972499</v>
      </c>
      <c r="I24" s="56">
        <v>33388.693399999996</v>
      </c>
      <c r="J24" s="57">
        <v>13.299828684970301</v>
      </c>
      <c r="K24" s="56">
        <v>55247.662300000004</v>
      </c>
      <c r="L24" s="57">
        <v>15.000831073060001</v>
      </c>
      <c r="M24" s="57">
        <v>-0.39565418680167402</v>
      </c>
      <c r="N24" s="56">
        <v>1881509.8128</v>
      </c>
      <c r="O24" s="56">
        <v>106873868.6811</v>
      </c>
      <c r="P24" s="56">
        <v>25062</v>
      </c>
      <c r="Q24" s="56">
        <v>24429</v>
      </c>
      <c r="R24" s="57">
        <v>2.5911826108314</v>
      </c>
      <c r="S24" s="56">
        <v>10.016999489266601</v>
      </c>
      <c r="T24" s="56">
        <v>10.085721441729101</v>
      </c>
      <c r="U24" s="58">
        <v>-0.68605326910628395</v>
      </c>
    </row>
    <row r="25" spans="1:21" ht="12" thickBot="1">
      <c r="A25" s="75"/>
      <c r="B25" s="70" t="s">
        <v>23</v>
      </c>
      <c r="C25" s="71"/>
      <c r="D25" s="56">
        <v>331268.66840000002</v>
      </c>
      <c r="E25" s="59"/>
      <c r="F25" s="59"/>
      <c r="G25" s="56">
        <v>510063.1753</v>
      </c>
      <c r="H25" s="57">
        <v>-35.0534042758213</v>
      </c>
      <c r="I25" s="56">
        <v>20530.336500000001</v>
      </c>
      <c r="J25" s="57">
        <v>6.1974881594325897</v>
      </c>
      <c r="K25" s="56">
        <v>38639.863499999999</v>
      </c>
      <c r="L25" s="57">
        <v>7.5755054219065103</v>
      </c>
      <c r="M25" s="57">
        <v>-0.46867471465058402</v>
      </c>
      <c r="N25" s="56">
        <v>2632411.352</v>
      </c>
      <c r="O25" s="56">
        <v>128026427.9267</v>
      </c>
      <c r="P25" s="56">
        <v>16632</v>
      </c>
      <c r="Q25" s="56">
        <v>15993</v>
      </c>
      <c r="R25" s="57">
        <v>3.9954980303882999</v>
      </c>
      <c r="S25" s="56">
        <v>19.917548605098599</v>
      </c>
      <c r="T25" s="56">
        <v>20.4224071593822</v>
      </c>
      <c r="U25" s="58">
        <v>-2.5347424238462399</v>
      </c>
    </row>
    <row r="26" spans="1:21" ht="12" thickBot="1">
      <c r="A26" s="75"/>
      <c r="B26" s="70" t="s">
        <v>24</v>
      </c>
      <c r="C26" s="71"/>
      <c r="D26" s="56">
        <v>616208.59080000001</v>
      </c>
      <c r="E26" s="59"/>
      <c r="F26" s="59"/>
      <c r="G26" s="56">
        <v>918306.76619999995</v>
      </c>
      <c r="H26" s="57">
        <v>-32.897304748183203</v>
      </c>
      <c r="I26" s="56">
        <v>141741.78690000001</v>
      </c>
      <c r="J26" s="57">
        <v>23.002241289103399</v>
      </c>
      <c r="K26" s="56">
        <v>169373.4828</v>
      </c>
      <c r="L26" s="57">
        <v>18.444107027641301</v>
      </c>
      <c r="M26" s="57">
        <v>-0.16314062533996601</v>
      </c>
      <c r="N26" s="56">
        <v>4297055.2756000003</v>
      </c>
      <c r="O26" s="56">
        <v>238630690.6313</v>
      </c>
      <c r="P26" s="56">
        <v>43457</v>
      </c>
      <c r="Q26" s="56">
        <v>41978</v>
      </c>
      <c r="R26" s="57">
        <v>3.5232740959550299</v>
      </c>
      <c r="S26" s="56">
        <v>14.1797314770923</v>
      </c>
      <c r="T26" s="56">
        <v>14.195529679832299</v>
      </c>
      <c r="U26" s="58">
        <v>-0.111413976812722</v>
      </c>
    </row>
    <row r="27" spans="1:21" ht="12" thickBot="1">
      <c r="A27" s="75"/>
      <c r="B27" s="70" t="s">
        <v>25</v>
      </c>
      <c r="C27" s="71"/>
      <c r="D27" s="56">
        <v>211153.56719999999</v>
      </c>
      <c r="E27" s="59"/>
      <c r="F27" s="59"/>
      <c r="G27" s="56">
        <v>380546.39569999999</v>
      </c>
      <c r="H27" s="57">
        <v>-44.513055546987502</v>
      </c>
      <c r="I27" s="56">
        <v>52267.472999999998</v>
      </c>
      <c r="J27" s="57">
        <v>24.7532986030463</v>
      </c>
      <c r="K27" s="56">
        <v>102002.52</v>
      </c>
      <c r="L27" s="57">
        <v>26.804227067338399</v>
      </c>
      <c r="M27" s="57">
        <v>-0.487586453746437</v>
      </c>
      <c r="N27" s="56">
        <v>1569792.9302999999</v>
      </c>
      <c r="O27" s="56">
        <v>87167830.601500005</v>
      </c>
      <c r="P27" s="56">
        <v>27104</v>
      </c>
      <c r="Q27" s="56">
        <v>26528</v>
      </c>
      <c r="R27" s="57">
        <v>2.17129071170084</v>
      </c>
      <c r="S27" s="56">
        <v>7.7904946576151097</v>
      </c>
      <c r="T27" s="56">
        <v>8.0309135253317301</v>
      </c>
      <c r="U27" s="58">
        <v>-3.0860539450034401</v>
      </c>
    </row>
    <row r="28" spans="1:21" ht="12" thickBot="1">
      <c r="A28" s="75"/>
      <c r="B28" s="70" t="s">
        <v>26</v>
      </c>
      <c r="C28" s="71"/>
      <c r="D28" s="56">
        <v>1265667.6538</v>
      </c>
      <c r="E28" s="59"/>
      <c r="F28" s="59"/>
      <c r="G28" s="56">
        <v>1609045.6976000001</v>
      </c>
      <c r="H28" s="57">
        <v>-21.3404780431141</v>
      </c>
      <c r="I28" s="56">
        <v>16895.3956</v>
      </c>
      <c r="J28" s="57">
        <v>1.33489984904598</v>
      </c>
      <c r="K28" s="56">
        <v>63823.497000000003</v>
      </c>
      <c r="L28" s="57">
        <v>3.9665434670498798</v>
      </c>
      <c r="M28" s="57">
        <v>-0.73527938151054295</v>
      </c>
      <c r="N28" s="56">
        <v>8627066.3480999991</v>
      </c>
      <c r="O28" s="56">
        <v>381320493.93589997</v>
      </c>
      <c r="P28" s="56">
        <v>42600</v>
      </c>
      <c r="Q28" s="56">
        <v>41018</v>
      </c>
      <c r="R28" s="57">
        <v>3.8568433370715298</v>
      </c>
      <c r="S28" s="56">
        <v>29.7105083051643</v>
      </c>
      <c r="T28" s="56">
        <v>29.038441940123899</v>
      </c>
      <c r="U28" s="58">
        <v>2.2620493669697601</v>
      </c>
    </row>
    <row r="29" spans="1:21" ht="12" thickBot="1">
      <c r="A29" s="75"/>
      <c r="B29" s="70" t="s">
        <v>27</v>
      </c>
      <c r="C29" s="71"/>
      <c r="D29" s="56">
        <v>731197.31889999995</v>
      </c>
      <c r="E29" s="59"/>
      <c r="F29" s="59"/>
      <c r="G29" s="56">
        <v>849740.94869999995</v>
      </c>
      <c r="H29" s="57">
        <v>-13.9505610482062</v>
      </c>
      <c r="I29" s="56">
        <v>92045.02</v>
      </c>
      <c r="J29" s="57">
        <v>12.588260052494601</v>
      </c>
      <c r="K29" s="56">
        <v>130318.71799999999</v>
      </c>
      <c r="L29" s="57">
        <v>15.336287865069</v>
      </c>
      <c r="M29" s="57">
        <v>-0.29369302113607298</v>
      </c>
      <c r="N29" s="56">
        <v>4922000.3800999997</v>
      </c>
      <c r="O29" s="56">
        <v>263543008.81369999</v>
      </c>
      <c r="P29" s="56">
        <v>103502</v>
      </c>
      <c r="Q29" s="56">
        <v>104501</v>
      </c>
      <c r="R29" s="57">
        <v>-0.95597171318935203</v>
      </c>
      <c r="S29" s="56">
        <v>7.0645718817027703</v>
      </c>
      <c r="T29" s="56">
        <v>7.1600633103989404</v>
      </c>
      <c r="U29" s="58">
        <v>-1.35169448758101</v>
      </c>
    </row>
    <row r="30" spans="1:21" ht="12" thickBot="1">
      <c r="A30" s="75"/>
      <c r="B30" s="70" t="s">
        <v>28</v>
      </c>
      <c r="C30" s="71"/>
      <c r="D30" s="56">
        <v>791905.23739999998</v>
      </c>
      <c r="E30" s="59"/>
      <c r="F30" s="59"/>
      <c r="G30" s="56">
        <v>1136570.1291</v>
      </c>
      <c r="H30" s="57">
        <v>-30.3250000044366</v>
      </c>
      <c r="I30" s="56">
        <v>93017.737699999998</v>
      </c>
      <c r="J30" s="57">
        <v>11.746069265231499</v>
      </c>
      <c r="K30" s="56">
        <v>162567.52160000001</v>
      </c>
      <c r="L30" s="57">
        <v>14.303342788775399</v>
      </c>
      <c r="M30" s="57">
        <v>-0.42782090306530202</v>
      </c>
      <c r="N30" s="56">
        <v>5949499.8640000001</v>
      </c>
      <c r="O30" s="56">
        <v>412453480.71950001</v>
      </c>
      <c r="P30" s="56">
        <v>64389</v>
      </c>
      <c r="Q30" s="56">
        <v>64830</v>
      </c>
      <c r="R30" s="57">
        <v>-0.68024062933826901</v>
      </c>
      <c r="S30" s="56">
        <v>12.2987658979018</v>
      </c>
      <c r="T30" s="56">
        <v>12.6189065818294</v>
      </c>
      <c r="U30" s="58">
        <v>-2.6030309592460901</v>
      </c>
    </row>
    <row r="31" spans="1:21" ht="12" thickBot="1">
      <c r="A31" s="75"/>
      <c r="B31" s="70" t="s">
        <v>29</v>
      </c>
      <c r="C31" s="71"/>
      <c r="D31" s="56">
        <v>614873.97970000003</v>
      </c>
      <c r="E31" s="59"/>
      <c r="F31" s="59"/>
      <c r="G31" s="56">
        <v>1087835.5909</v>
      </c>
      <c r="H31" s="57">
        <v>-43.477306236018997</v>
      </c>
      <c r="I31" s="56">
        <v>32917.893499999998</v>
      </c>
      <c r="J31" s="57">
        <v>5.3536000199684501</v>
      </c>
      <c r="K31" s="56">
        <v>52811.947</v>
      </c>
      <c r="L31" s="57">
        <v>4.8547728573861999</v>
      </c>
      <c r="M31" s="57">
        <v>-0.37669608166500701</v>
      </c>
      <c r="N31" s="56">
        <v>4338737.8161000004</v>
      </c>
      <c r="O31" s="56">
        <v>446413372.62910002</v>
      </c>
      <c r="P31" s="56">
        <v>25476</v>
      </c>
      <c r="Q31" s="56">
        <v>25516</v>
      </c>
      <c r="R31" s="57">
        <v>-0.15676438313215699</v>
      </c>
      <c r="S31" s="56">
        <v>24.135420776417</v>
      </c>
      <c r="T31" s="56">
        <v>26.150088916758101</v>
      </c>
      <c r="U31" s="58">
        <v>-8.3473503901355102</v>
      </c>
    </row>
    <row r="32" spans="1:21" ht="12" thickBot="1">
      <c r="A32" s="75"/>
      <c r="B32" s="70" t="s">
        <v>30</v>
      </c>
      <c r="C32" s="71"/>
      <c r="D32" s="56">
        <v>113978.08900000001</v>
      </c>
      <c r="E32" s="59"/>
      <c r="F32" s="59"/>
      <c r="G32" s="56">
        <v>145753.98019999999</v>
      </c>
      <c r="H32" s="57">
        <v>-21.801045265726501</v>
      </c>
      <c r="I32" s="56">
        <v>25876.354500000001</v>
      </c>
      <c r="J32" s="57">
        <v>22.7029201200241</v>
      </c>
      <c r="K32" s="56">
        <v>39637.551099999997</v>
      </c>
      <c r="L32" s="57">
        <v>27.194832721281699</v>
      </c>
      <c r="M32" s="57">
        <v>-0.34717575173305798</v>
      </c>
      <c r="N32" s="56">
        <v>831750.11289999995</v>
      </c>
      <c r="O32" s="56">
        <v>43325382.887100004</v>
      </c>
      <c r="P32" s="56">
        <v>21841</v>
      </c>
      <c r="Q32" s="56">
        <v>21590</v>
      </c>
      <c r="R32" s="57">
        <v>1.1625752663269899</v>
      </c>
      <c r="S32" s="56">
        <v>5.2185380248157101</v>
      </c>
      <c r="T32" s="56">
        <v>5.28538776285317</v>
      </c>
      <c r="U32" s="58">
        <v>-1.2810050960550201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6">
        <v>2.2124000000000001</v>
      </c>
      <c r="H33" s="59"/>
      <c r="I33" s="59"/>
      <c r="J33" s="59"/>
      <c r="K33" s="56">
        <v>-26.1006</v>
      </c>
      <c r="L33" s="57">
        <v>-1179.74145724101</v>
      </c>
      <c r="M33" s="59"/>
      <c r="N33" s="59"/>
      <c r="O33" s="56">
        <v>536.75699999999995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249020.69219999999</v>
      </c>
      <c r="E35" s="59"/>
      <c r="F35" s="59"/>
      <c r="G35" s="56">
        <v>332363.00750000001</v>
      </c>
      <c r="H35" s="57">
        <v>-25.075689357516701</v>
      </c>
      <c r="I35" s="56">
        <v>24644.287700000001</v>
      </c>
      <c r="J35" s="57">
        <v>9.8964818876204195</v>
      </c>
      <c r="K35" s="56">
        <v>14028.3462</v>
      </c>
      <c r="L35" s="57">
        <v>4.2207904861373597</v>
      </c>
      <c r="M35" s="57">
        <v>0.75674932373710602</v>
      </c>
      <c r="N35" s="56">
        <v>1917678.28</v>
      </c>
      <c r="O35" s="56">
        <v>75098210.327399999</v>
      </c>
      <c r="P35" s="56">
        <v>14530</v>
      </c>
      <c r="Q35" s="56">
        <v>14741</v>
      </c>
      <c r="R35" s="57">
        <v>-1.4313818601180399</v>
      </c>
      <c r="S35" s="56">
        <v>17.138382119752201</v>
      </c>
      <c r="T35" s="56">
        <v>17.045136157655499</v>
      </c>
      <c r="U35" s="58">
        <v>0.54407680634715705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141776.1</v>
      </c>
      <c r="E37" s="59"/>
      <c r="F37" s="59"/>
      <c r="G37" s="56">
        <v>85456.48</v>
      </c>
      <c r="H37" s="57">
        <v>65.904446333385195</v>
      </c>
      <c r="I37" s="56">
        <v>-30010.69</v>
      </c>
      <c r="J37" s="57">
        <v>-21.1676650718986</v>
      </c>
      <c r="K37" s="56">
        <v>4218.71</v>
      </c>
      <c r="L37" s="57">
        <v>4.9366765399183299</v>
      </c>
      <c r="M37" s="57">
        <v>-8.1137124855702307</v>
      </c>
      <c r="N37" s="56">
        <v>892241.16</v>
      </c>
      <c r="O37" s="56">
        <v>87316690.140000001</v>
      </c>
      <c r="P37" s="56">
        <v>96</v>
      </c>
      <c r="Q37" s="56">
        <v>84</v>
      </c>
      <c r="R37" s="57">
        <v>14.285714285714301</v>
      </c>
      <c r="S37" s="56">
        <v>1476.8343749999999</v>
      </c>
      <c r="T37" s="56">
        <v>1680.27071428571</v>
      </c>
      <c r="U37" s="58">
        <v>-13.775162789375999</v>
      </c>
    </row>
    <row r="38" spans="1:21" ht="12" thickBot="1">
      <c r="A38" s="75"/>
      <c r="B38" s="70" t="s">
        <v>35</v>
      </c>
      <c r="C38" s="71"/>
      <c r="D38" s="56">
        <v>96628.32</v>
      </c>
      <c r="E38" s="59"/>
      <c r="F38" s="59"/>
      <c r="G38" s="56">
        <v>338464.2</v>
      </c>
      <c r="H38" s="57">
        <v>-71.450948135725994</v>
      </c>
      <c r="I38" s="56">
        <v>-9310.7999999999993</v>
      </c>
      <c r="J38" s="57">
        <v>-9.6356844453054808</v>
      </c>
      <c r="K38" s="56">
        <v>-43684.63</v>
      </c>
      <c r="L38" s="57">
        <v>-12.906721006239399</v>
      </c>
      <c r="M38" s="57">
        <v>-0.78686325144564595</v>
      </c>
      <c r="N38" s="56">
        <v>1002815.59</v>
      </c>
      <c r="O38" s="56">
        <v>137744058.37</v>
      </c>
      <c r="P38" s="56">
        <v>62</v>
      </c>
      <c r="Q38" s="56">
        <v>52</v>
      </c>
      <c r="R38" s="57">
        <v>19.230769230769202</v>
      </c>
      <c r="S38" s="56">
        <v>1558.5212903225799</v>
      </c>
      <c r="T38" s="56">
        <v>1608.38</v>
      </c>
      <c r="U38" s="58">
        <v>-3.1991035340363898</v>
      </c>
    </row>
    <row r="39" spans="1:21" ht="12" thickBot="1">
      <c r="A39" s="75"/>
      <c r="B39" s="70" t="s">
        <v>36</v>
      </c>
      <c r="C39" s="71"/>
      <c r="D39" s="56">
        <v>22963.25</v>
      </c>
      <c r="E39" s="59"/>
      <c r="F39" s="59"/>
      <c r="G39" s="56">
        <v>134846.19</v>
      </c>
      <c r="H39" s="57">
        <v>-82.970783230879604</v>
      </c>
      <c r="I39" s="56">
        <v>-414.52</v>
      </c>
      <c r="J39" s="57">
        <v>-1.8051451776207601</v>
      </c>
      <c r="K39" s="56">
        <v>-4974.32</v>
      </c>
      <c r="L39" s="57">
        <v>-3.68888435038469</v>
      </c>
      <c r="M39" s="57">
        <v>-0.91666800688335304</v>
      </c>
      <c r="N39" s="56">
        <v>227090.09</v>
      </c>
      <c r="O39" s="56">
        <v>120109071.11</v>
      </c>
      <c r="P39" s="56">
        <v>10</v>
      </c>
      <c r="Q39" s="56">
        <v>9</v>
      </c>
      <c r="R39" s="57">
        <v>11.1111111111111</v>
      </c>
      <c r="S39" s="56">
        <v>2296.3249999999998</v>
      </c>
      <c r="T39" s="56">
        <v>2216.7155555555601</v>
      </c>
      <c r="U39" s="58">
        <v>3.4668195679811999</v>
      </c>
    </row>
    <row r="40" spans="1:21" ht="12" thickBot="1">
      <c r="A40" s="75"/>
      <c r="B40" s="70" t="s">
        <v>37</v>
      </c>
      <c r="C40" s="71"/>
      <c r="D40" s="56">
        <v>58962.47</v>
      </c>
      <c r="E40" s="59"/>
      <c r="F40" s="59"/>
      <c r="G40" s="56">
        <v>103365.83</v>
      </c>
      <c r="H40" s="57">
        <v>-42.957484112496402</v>
      </c>
      <c r="I40" s="56">
        <v>-7402.27</v>
      </c>
      <c r="J40" s="57">
        <v>-12.5542060907557</v>
      </c>
      <c r="K40" s="56">
        <v>-13497.47</v>
      </c>
      <c r="L40" s="57">
        <v>-13.0579612237429</v>
      </c>
      <c r="M40" s="57">
        <v>-0.451580925906855</v>
      </c>
      <c r="N40" s="56">
        <v>570045.93999999994</v>
      </c>
      <c r="O40" s="56">
        <v>98525790.090000004</v>
      </c>
      <c r="P40" s="56">
        <v>40</v>
      </c>
      <c r="Q40" s="56">
        <v>67</v>
      </c>
      <c r="R40" s="57">
        <v>-40.298507462686601</v>
      </c>
      <c r="S40" s="56">
        <v>1474.0617500000001</v>
      </c>
      <c r="T40" s="56">
        <v>1109.7252238806</v>
      </c>
      <c r="U40" s="58">
        <v>24.716503641682799</v>
      </c>
    </row>
    <row r="41" spans="1:21" ht="12" thickBot="1">
      <c r="A41" s="75"/>
      <c r="B41" s="70" t="s">
        <v>66</v>
      </c>
      <c r="C41" s="71"/>
      <c r="D41" s="56">
        <v>3.42</v>
      </c>
      <c r="E41" s="59"/>
      <c r="F41" s="59"/>
      <c r="G41" s="56">
        <v>13.76</v>
      </c>
      <c r="H41" s="57">
        <v>-75.145348837209298</v>
      </c>
      <c r="I41" s="56">
        <v>0</v>
      </c>
      <c r="J41" s="57">
        <v>0</v>
      </c>
      <c r="K41" s="56">
        <v>-875.99</v>
      </c>
      <c r="L41" s="57">
        <v>-6366.2063953488396</v>
      </c>
      <c r="M41" s="57">
        <v>-1</v>
      </c>
      <c r="N41" s="56">
        <v>3.47</v>
      </c>
      <c r="O41" s="56">
        <v>1389.31</v>
      </c>
      <c r="P41" s="56">
        <v>1</v>
      </c>
      <c r="Q41" s="56">
        <v>3</v>
      </c>
      <c r="R41" s="57">
        <v>-66.6666666666667</v>
      </c>
      <c r="S41" s="56">
        <v>3.42</v>
      </c>
      <c r="T41" s="56">
        <v>1.6666666666667E-2</v>
      </c>
      <c r="U41" s="58">
        <v>99.512670565302102</v>
      </c>
    </row>
    <row r="42" spans="1:21" ht="12" customHeight="1" thickBot="1">
      <c r="A42" s="75"/>
      <c r="B42" s="70" t="s">
        <v>32</v>
      </c>
      <c r="C42" s="71"/>
      <c r="D42" s="56">
        <v>6885.4701999999997</v>
      </c>
      <c r="E42" s="59"/>
      <c r="F42" s="59"/>
      <c r="G42" s="56">
        <v>115684.6155</v>
      </c>
      <c r="H42" s="57">
        <v>-94.048067523723603</v>
      </c>
      <c r="I42" s="56">
        <v>649.65359999999998</v>
      </c>
      <c r="J42" s="57">
        <v>9.4351377775188094</v>
      </c>
      <c r="K42" s="56">
        <v>7033.7785000000003</v>
      </c>
      <c r="L42" s="57">
        <v>6.0801330147481902</v>
      </c>
      <c r="M42" s="57">
        <v>-0.90763803551675704</v>
      </c>
      <c r="N42" s="56">
        <v>77047.008000000002</v>
      </c>
      <c r="O42" s="56">
        <v>21312273.135499999</v>
      </c>
      <c r="P42" s="56">
        <v>35</v>
      </c>
      <c r="Q42" s="56">
        <v>46</v>
      </c>
      <c r="R42" s="57">
        <v>-23.913043478260899</v>
      </c>
      <c r="S42" s="56">
        <v>196.72772000000001</v>
      </c>
      <c r="T42" s="56">
        <v>228.50240869565201</v>
      </c>
      <c r="U42" s="58">
        <v>-16.151607254764201</v>
      </c>
    </row>
    <row r="43" spans="1:21" ht="12" thickBot="1">
      <c r="A43" s="75"/>
      <c r="B43" s="70" t="s">
        <v>33</v>
      </c>
      <c r="C43" s="71"/>
      <c r="D43" s="56">
        <v>268067.88319999998</v>
      </c>
      <c r="E43" s="59"/>
      <c r="F43" s="59"/>
      <c r="G43" s="56">
        <v>553325.36179999996</v>
      </c>
      <c r="H43" s="57">
        <v>-51.553299070196303</v>
      </c>
      <c r="I43" s="56">
        <v>17112.8338</v>
      </c>
      <c r="J43" s="57">
        <v>6.3837687662242102</v>
      </c>
      <c r="K43" s="56">
        <v>41367.738299999997</v>
      </c>
      <c r="L43" s="57">
        <v>7.4762049882239801</v>
      </c>
      <c r="M43" s="57">
        <v>-0.58632416217929895</v>
      </c>
      <c r="N43" s="56">
        <v>1911031.7084999999</v>
      </c>
      <c r="O43" s="56">
        <v>156914494.0077</v>
      </c>
      <c r="P43" s="56">
        <v>1390</v>
      </c>
      <c r="Q43" s="56">
        <v>1372</v>
      </c>
      <c r="R43" s="57">
        <v>1.3119533527696801</v>
      </c>
      <c r="S43" s="56">
        <v>192.85459223021601</v>
      </c>
      <c r="T43" s="56">
        <v>185.11617915451899</v>
      </c>
      <c r="U43" s="58">
        <v>4.0125635517454299</v>
      </c>
    </row>
    <row r="44" spans="1:21" ht="12" thickBot="1">
      <c r="A44" s="75"/>
      <c r="B44" s="70" t="s">
        <v>38</v>
      </c>
      <c r="C44" s="71"/>
      <c r="D44" s="56">
        <v>74535.929999999993</v>
      </c>
      <c r="E44" s="59"/>
      <c r="F44" s="59"/>
      <c r="G44" s="56">
        <v>170894.09</v>
      </c>
      <c r="H44" s="57">
        <v>-56.3847234272408</v>
      </c>
      <c r="I44" s="56">
        <v>-10917.62</v>
      </c>
      <c r="J44" s="57">
        <v>-14.6474592857431</v>
      </c>
      <c r="K44" s="56">
        <v>-6348.69</v>
      </c>
      <c r="L44" s="57">
        <v>-3.71498511153897</v>
      </c>
      <c r="M44" s="57">
        <v>0.71966500175626802</v>
      </c>
      <c r="N44" s="56">
        <v>735177.84</v>
      </c>
      <c r="O44" s="56">
        <v>72012539.069999993</v>
      </c>
      <c r="P44" s="56">
        <v>54</v>
      </c>
      <c r="Q44" s="56">
        <v>60</v>
      </c>
      <c r="R44" s="57">
        <v>-10</v>
      </c>
      <c r="S44" s="56">
        <v>1380.2950000000001</v>
      </c>
      <c r="T44" s="56">
        <v>1104.0429999999999</v>
      </c>
      <c r="U44" s="58">
        <v>20.013982518229799</v>
      </c>
    </row>
    <row r="45" spans="1:21" ht="12" thickBot="1">
      <c r="A45" s="75"/>
      <c r="B45" s="70" t="s">
        <v>39</v>
      </c>
      <c r="C45" s="71"/>
      <c r="D45" s="56">
        <v>51313.75</v>
      </c>
      <c r="E45" s="59"/>
      <c r="F45" s="59"/>
      <c r="G45" s="56">
        <v>133614.60999999999</v>
      </c>
      <c r="H45" s="57">
        <v>-61.595704242223199</v>
      </c>
      <c r="I45" s="56">
        <v>7097.24</v>
      </c>
      <c r="J45" s="57">
        <v>13.831068670677899</v>
      </c>
      <c r="K45" s="56">
        <v>16713.8</v>
      </c>
      <c r="L45" s="57">
        <v>12.508961407738299</v>
      </c>
      <c r="M45" s="57">
        <v>-0.575366463640824</v>
      </c>
      <c r="N45" s="56">
        <v>359030.66</v>
      </c>
      <c r="O45" s="56">
        <v>31475348.719999999</v>
      </c>
      <c r="P45" s="56">
        <v>43</v>
      </c>
      <c r="Q45" s="56">
        <v>32</v>
      </c>
      <c r="R45" s="57">
        <v>34.375</v>
      </c>
      <c r="S45" s="56">
        <v>1193.3430232558101</v>
      </c>
      <c r="T45" s="56">
        <v>914.56156250000004</v>
      </c>
      <c r="U45" s="58">
        <v>23.361385228130899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18167.264200000001</v>
      </c>
      <c r="E47" s="62"/>
      <c r="F47" s="62"/>
      <c r="G47" s="61">
        <v>23771.8652</v>
      </c>
      <c r="H47" s="63">
        <v>-23.576614425695102</v>
      </c>
      <c r="I47" s="61">
        <v>2617.9742999999999</v>
      </c>
      <c r="J47" s="63">
        <v>14.410393723453399</v>
      </c>
      <c r="K47" s="61">
        <v>1868.4262000000001</v>
      </c>
      <c r="L47" s="63">
        <v>7.8598216180360998</v>
      </c>
      <c r="M47" s="63">
        <v>0.40116548354973802</v>
      </c>
      <c r="N47" s="61">
        <v>60913.368799999997</v>
      </c>
      <c r="O47" s="61">
        <v>8016511.7772000004</v>
      </c>
      <c r="P47" s="61">
        <v>14</v>
      </c>
      <c r="Q47" s="61">
        <v>11</v>
      </c>
      <c r="R47" s="63">
        <v>27.272727272727298</v>
      </c>
      <c r="S47" s="61">
        <v>1297.6617285714301</v>
      </c>
      <c r="T47" s="61">
        <v>300.512536363636</v>
      </c>
      <c r="U47" s="64">
        <v>76.841997436846299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25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38961</v>
      </c>
      <c r="D2" s="37">
        <v>525099.92162136803</v>
      </c>
      <c r="E2" s="37">
        <v>382987.65113504301</v>
      </c>
      <c r="F2" s="37">
        <v>142111.69783675199</v>
      </c>
      <c r="G2" s="37">
        <v>382987.65113504301</v>
      </c>
      <c r="H2" s="37">
        <v>0.27063773382127199</v>
      </c>
    </row>
    <row r="3" spans="1:8">
      <c r="A3" s="37">
        <v>2</v>
      </c>
      <c r="B3" s="37">
        <v>13</v>
      </c>
      <c r="C3" s="37">
        <v>6575</v>
      </c>
      <c r="D3" s="37">
        <v>60350.939264102599</v>
      </c>
      <c r="E3" s="37">
        <v>45908.317188888897</v>
      </c>
      <c r="F3" s="37">
        <v>14442.6220752137</v>
      </c>
      <c r="G3" s="37">
        <v>45908.317188888897</v>
      </c>
      <c r="H3" s="37">
        <v>0.239310642905011</v>
      </c>
    </row>
    <row r="4" spans="1:8">
      <c r="A4" s="37">
        <v>3</v>
      </c>
      <c r="B4" s="37">
        <v>14</v>
      </c>
      <c r="C4" s="37">
        <v>88202</v>
      </c>
      <c r="D4" s="37">
        <v>75729.741558898706</v>
      </c>
      <c r="E4" s="37">
        <v>51425.449586891598</v>
      </c>
      <c r="F4" s="37">
        <v>24303.958638673801</v>
      </c>
      <c r="G4" s="37">
        <v>51425.449586891598</v>
      </c>
      <c r="H4" s="37">
        <v>0.32093158005781303</v>
      </c>
    </row>
    <row r="5" spans="1:8">
      <c r="A5" s="37">
        <v>4</v>
      </c>
      <c r="B5" s="37">
        <v>15</v>
      </c>
      <c r="C5" s="37">
        <v>2746</v>
      </c>
      <c r="D5" s="37">
        <v>49007.616447379201</v>
      </c>
      <c r="E5" s="37">
        <v>38011.763157219597</v>
      </c>
      <c r="F5" s="37">
        <v>10995.853290159601</v>
      </c>
      <c r="G5" s="37">
        <v>38011.763157219597</v>
      </c>
      <c r="H5" s="37">
        <v>0.224370293584185</v>
      </c>
    </row>
    <row r="6" spans="1:8">
      <c r="A6" s="37">
        <v>5</v>
      </c>
      <c r="B6" s="37">
        <v>16</v>
      </c>
      <c r="C6" s="37">
        <v>4228</v>
      </c>
      <c r="D6" s="37">
        <v>185324.51757863199</v>
      </c>
      <c r="E6" s="37">
        <v>156542.42902649599</v>
      </c>
      <c r="F6" s="37">
        <v>28782.0885521368</v>
      </c>
      <c r="G6" s="37">
        <v>156542.42902649599</v>
      </c>
      <c r="H6" s="37">
        <v>0.15530642641454401</v>
      </c>
    </row>
    <row r="7" spans="1:8">
      <c r="A7" s="37">
        <v>6</v>
      </c>
      <c r="B7" s="37">
        <v>17</v>
      </c>
      <c r="C7" s="37">
        <v>10274</v>
      </c>
      <c r="D7" s="37">
        <v>197707.43421709401</v>
      </c>
      <c r="E7" s="37">
        <v>135996.59395470101</v>
      </c>
      <c r="F7" s="37">
        <v>61706.267612820498</v>
      </c>
      <c r="G7" s="37">
        <v>135996.59395470101</v>
      </c>
      <c r="H7" s="37">
        <v>0.31211620875677598</v>
      </c>
    </row>
    <row r="8" spans="1:8">
      <c r="A8" s="37">
        <v>7</v>
      </c>
      <c r="B8" s="37">
        <v>18</v>
      </c>
      <c r="C8" s="37">
        <v>49336</v>
      </c>
      <c r="D8" s="37">
        <v>86669.978248717904</v>
      </c>
      <c r="E8" s="37">
        <v>69693.686916239298</v>
      </c>
      <c r="F8" s="37">
        <v>16976.291332478599</v>
      </c>
      <c r="G8" s="37">
        <v>69693.686916239298</v>
      </c>
      <c r="H8" s="37">
        <v>0.19587280019572101</v>
      </c>
    </row>
    <row r="9" spans="1:8">
      <c r="A9" s="37">
        <v>8</v>
      </c>
      <c r="B9" s="37">
        <v>19</v>
      </c>
      <c r="C9" s="37">
        <v>8696</v>
      </c>
      <c r="D9" s="37">
        <v>60882.478630769197</v>
      </c>
      <c r="E9" s="37">
        <v>49890.7183470085</v>
      </c>
      <c r="F9" s="37">
        <v>10991.760283760699</v>
      </c>
      <c r="G9" s="37">
        <v>49890.7183470085</v>
      </c>
      <c r="H9" s="37">
        <v>0.18054061744795</v>
      </c>
    </row>
    <row r="10" spans="1:8">
      <c r="A10" s="37">
        <v>9</v>
      </c>
      <c r="B10" s="37">
        <v>21</v>
      </c>
      <c r="C10" s="37">
        <v>150837</v>
      </c>
      <c r="D10" s="37">
        <v>564882.68013247906</v>
      </c>
      <c r="E10" s="37">
        <v>590512.85606666701</v>
      </c>
      <c r="F10" s="37">
        <v>-25635.492173504299</v>
      </c>
      <c r="G10" s="37">
        <v>590512.85606666701</v>
      </c>
      <c r="H10" s="37">
        <v>-4.5382402999516902E-2</v>
      </c>
    </row>
    <row r="11" spans="1:8">
      <c r="A11" s="37">
        <v>10</v>
      </c>
      <c r="B11" s="37">
        <v>22</v>
      </c>
      <c r="C11" s="37">
        <v>21364</v>
      </c>
      <c r="D11" s="37">
        <v>467782.23419145303</v>
      </c>
      <c r="E11" s="37">
        <v>398989.98978205101</v>
      </c>
      <c r="F11" s="37">
        <v>68792.244409401697</v>
      </c>
      <c r="G11" s="37">
        <v>398989.98978205101</v>
      </c>
      <c r="H11" s="37">
        <v>0.14706040413934701</v>
      </c>
    </row>
    <row r="12" spans="1:8">
      <c r="A12" s="37">
        <v>11</v>
      </c>
      <c r="B12" s="37">
        <v>23</v>
      </c>
      <c r="C12" s="37">
        <v>107340.444</v>
      </c>
      <c r="D12" s="37">
        <v>1151237.0416717899</v>
      </c>
      <c r="E12" s="37">
        <v>970848.02797863202</v>
      </c>
      <c r="F12" s="37">
        <v>180267.705573504</v>
      </c>
      <c r="G12" s="37">
        <v>970848.02797863202</v>
      </c>
      <c r="H12" s="37">
        <v>0.156602590268861</v>
      </c>
    </row>
    <row r="13" spans="1:8">
      <c r="A13" s="37">
        <v>12</v>
      </c>
      <c r="B13" s="37">
        <v>24</v>
      </c>
      <c r="C13" s="37">
        <v>18657.099999999999</v>
      </c>
      <c r="D13" s="37">
        <v>478922.03641880298</v>
      </c>
      <c r="E13" s="37">
        <v>439940.51820854697</v>
      </c>
      <c r="F13" s="37">
        <v>38964.714791453</v>
      </c>
      <c r="G13" s="37">
        <v>439940.51820854697</v>
      </c>
      <c r="H13" s="37">
        <v>8.1362056846543102E-2</v>
      </c>
    </row>
    <row r="14" spans="1:8">
      <c r="A14" s="37">
        <v>13</v>
      </c>
      <c r="B14" s="37">
        <v>25</v>
      </c>
      <c r="C14" s="37">
        <v>84350</v>
      </c>
      <c r="D14" s="37">
        <v>1041684.7666924</v>
      </c>
      <c r="E14" s="37">
        <v>956990.20380000002</v>
      </c>
      <c r="F14" s="37">
        <v>84665.872399999993</v>
      </c>
      <c r="G14" s="37">
        <v>956990.20380000002</v>
      </c>
      <c r="H14" s="37">
        <v>8.1280063866054797E-2</v>
      </c>
    </row>
    <row r="15" spans="1:8">
      <c r="A15" s="37">
        <v>14</v>
      </c>
      <c r="B15" s="37">
        <v>26</v>
      </c>
      <c r="C15" s="37">
        <v>59422</v>
      </c>
      <c r="D15" s="37">
        <v>292975.82235936797</v>
      </c>
      <c r="E15" s="37">
        <v>255704.51710714801</v>
      </c>
      <c r="F15" s="37">
        <v>37248.866102382599</v>
      </c>
      <c r="G15" s="37">
        <v>255704.51710714801</v>
      </c>
      <c r="H15" s="37">
        <v>0.12714946553711901</v>
      </c>
    </row>
    <row r="16" spans="1:8">
      <c r="A16" s="37">
        <v>15</v>
      </c>
      <c r="B16" s="37">
        <v>27</v>
      </c>
      <c r="C16" s="37">
        <v>103311.90300000001</v>
      </c>
      <c r="D16" s="37">
        <v>888205.29897283099</v>
      </c>
      <c r="E16" s="37">
        <v>831387.30385954201</v>
      </c>
      <c r="F16" s="37">
        <v>56560.492907707398</v>
      </c>
      <c r="G16" s="37">
        <v>831387.30385954201</v>
      </c>
      <c r="H16" s="37">
        <v>6.3697993410904499E-2</v>
      </c>
    </row>
    <row r="17" spans="1:9">
      <c r="A17" s="37">
        <v>16</v>
      </c>
      <c r="B17" s="37">
        <v>29</v>
      </c>
      <c r="C17" s="37">
        <v>143374</v>
      </c>
      <c r="D17" s="37">
        <v>1920868.5546136801</v>
      </c>
      <c r="E17" s="37">
        <v>1751971.18899658</v>
      </c>
      <c r="F17" s="37">
        <v>168880.442540171</v>
      </c>
      <c r="G17" s="37">
        <v>1751971.18899658</v>
      </c>
      <c r="H17" s="37">
        <v>8.7919566387884104E-2</v>
      </c>
    </row>
    <row r="18" spans="1:9">
      <c r="A18" s="37">
        <v>17</v>
      </c>
      <c r="B18" s="37">
        <v>31</v>
      </c>
      <c r="C18" s="37">
        <v>22615.276999999998</v>
      </c>
      <c r="D18" s="37">
        <v>251046.08506035901</v>
      </c>
      <c r="E18" s="37">
        <v>217657.31716031299</v>
      </c>
      <c r="F18" s="37">
        <v>33373.803616708698</v>
      </c>
      <c r="G18" s="37">
        <v>217657.31716031299</v>
      </c>
      <c r="H18" s="37">
        <v>0.132946877317068</v>
      </c>
    </row>
    <row r="19" spans="1:9">
      <c r="A19" s="37">
        <v>18</v>
      </c>
      <c r="B19" s="37">
        <v>32</v>
      </c>
      <c r="C19" s="37">
        <v>20731.131000000001</v>
      </c>
      <c r="D19" s="37">
        <v>331268.66196195403</v>
      </c>
      <c r="E19" s="37">
        <v>310738.32758538402</v>
      </c>
      <c r="F19" s="37">
        <v>20529.519066835499</v>
      </c>
      <c r="G19" s="37">
        <v>310738.32758538402</v>
      </c>
      <c r="H19" s="37">
        <v>6.1972567740292403E-2</v>
      </c>
    </row>
    <row r="20" spans="1:9">
      <c r="A20" s="37">
        <v>19</v>
      </c>
      <c r="B20" s="37">
        <v>33</v>
      </c>
      <c r="C20" s="37">
        <v>36954.686999999998</v>
      </c>
      <c r="D20" s="37">
        <v>616208.58476777095</v>
      </c>
      <c r="E20" s="37">
        <v>474466.77236526302</v>
      </c>
      <c r="F20" s="37">
        <v>141739.474526401</v>
      </c>
      <c r="G20" s="37">
        <v>474466.77236526302</v>
      </c>
      <c r="H20" s="37">
        <v>0.230019535247134</v>
      </c>
    </row>
    <row r="21" spans="1:9">
      <c r="A21" s="37">
        <v>20</v>
      </c>
      <c r="B21" s="37">
        <v>34</v>
      </c>
      <c r="C21" s="37">
        <v>34595.837</v>
      </c>
      <c r="D21" s="37">
        <v>211153.44298948601</v>
      </c>
      <c r="E21" s="37">
        <v>158886.09348640099</v>
      </c>
      <c r="F21" s="37">
        <v>52250.038883616697</v>
      </c>
      <c r="G21" s="37">
        <v>158886.09348640099</v>
      </c>
      <c r="H21" s="37">
        <v>0.24747085350625</v>
      </c>
    </row>
    <row r="22" spans="1:9">
      <c r="A22" s="37">
        <v>21</v>
      </c>
      <c r="B22" s="37">
        <v>35</v>
      </c>
      <c r="C22" s="37">
        <v>46848.040999999997</v>
      </c>
      <c r="D22" s="37">
        <v>1265667.6839663701</v>
      </c>
      <c r="E22" s="37">
        <v>1248772.24543805</v>
      </c>
      <c r="F22" s="37">
        <v>16859.712728318598</v>
      </c>
      <c r="G22" s="37">
        <v>1248772.24543805</v>
      </c>
      <c r="H22" s="37">
        <v>1.3321181264057701E-2</v>
      </c>
    </row>
    <row r="23" spans="1:9">
      <c r="A23" s="37">
        <v>22</v>
      </c>
      <c r="B23" s="37">
        <v>36</v>
      </c>
      <c r="C23" s="37">
        <v>139380.435</v>
      </c>
      <c r="D23" s="37">
        <v>731197.36766194704</v>
      </c>
      <c r="E23" s="37">
        <v>639152.27764295903</v>
      </c>
      <c r="F23" s="37">
        <v>92016.4804189883</v>
      </c>
      <c r="G23" s="37">
        <v>639152.27764295903</v>
      </c>
      <c r="H23" s="37">
        <v>0.12584848491460299</v>
      </c>
    </row>
    <row r="24" spans="1:9">
      <c r="A24" s="37">
        <v>23</v>
      </c>
      <c r="B24" s="37">
        <v>37</v>
      </c>
      <c r="C24" s="37">
        <v>105672.59600000001</v>
      </c>
      <c r="D24" s="37">
        <v>791905.23769822996</v>
      </c>
      <c r="E24" s="37">
        <v>698887.49773351697</v>
      </c>
      <c r="F24" s="37">
        <v>92989.971203651497</v>
      </c>
      <c r="G24" s="37">
        <v>698887.49773351697</v>
      </c>
      <c r="H24" s="37">
        <v>0.117429747468961</v>
      </c>
    </row>
    <row r="25" spans="1:9">
      <c r="A25" s="37">
        <v>24</v>
      </c>
      <c r="B25" s="37">
        <v>38</v>
      </c>
      <c r="C25" s="37">
        <v>123566.333</v>
      </c>
      <c r="D25" s="37">
        <v>614873.92826106201</v>
      </c>
      <c r="E25" s="37">
        <v>581956.108793805</v>
      </c>
      <c r="F25" s="37">
        <v>32888.251859292002</v>
      </c>
      <c r="G25" s="37">
        <v>581956.108793805</v>
      </c>
      <c r="H25" s="37">
        <v>5.3490369212067901E-2</v>
      </c>
    </row>
    <row r="26" spans="1:9">
      <c r="A26" s="37">
        <v>25</v>
      </c>
      <c r="B26" s="37">
        <v>39</v>
      </c>
      <c r="C26" s="37">
        <v>66782.422999999995</v>
      </c>
      <c r="D26" s="37">
        <v>113978.004071681</v>
      </c>
      <c r="E26" s="37">
        <v>88101.775418432604</v>
      </c>
      <c r="F26" s="37">
        <v>25870.7235205055</v>
      </c>
      <c r="G26" s="37">
        <v>88101.775418432604</v>
      </c>
      <c r="H26" s="37">
        <v>0.22699092992920999</v>
      </c>
    </row>
    <row r="27" spans="1:9">
      <c r="A27" s="37">
        <v>26</v>
      </c>
      <c r="B27" s="37">
        <v>42</v>
      </c>
      <c r="C27" s="37">
        <v>17075.142</v>
      </c>
      <c r="D27" s="37">
        <v>249020.6925</v>
      </c>
      <c r="E27" s="37">
        <v>224376.40299999999</v>
      </c>
      <c r="F27" s="37">
        <v>24631.864300000001</v>
      </c>
      <c r="G27" s="37">
        <v>224376.40299999999</v>
      </c>
      <c r="H27" s="37">
        <v>9.8919865461029197E-2</v>
      </c>
    </row>
    <row r="28" spans="1:9">
      <c r="A28" s="37">
        <v>27</v>
      </c>
      <c r="B28" s="37">
        <v>75</v>
      </c>
      <c r="C28" s="37">
        <v>36</v>
      </c>
      <c r="D28" s="37">
        <v>6885.4700854700905</v>
      </c>
      <c r="E28" s="37">
        <v>6235.8162393162402</v>
      </c>
      <c r="F28" s="37">
        <v>649.65384615384596</v>
      </c>
      <c r="G28" s="37">
        <v>6235.8162393162402</v>
      </c>
      <c r="H28" s="37">
        <v>9.43514150943396E-2</v>
      </c>
    </row>
    <row r="29" spans="1:9">
      <c r="A29" s="37">
        <v>28</v>
      </c>
      <c r="B29" s="37">
        <v>76</v>
      </c>
      <c r="C29" s="37">
        <v>1451</v>
      </c>
      <c r="D29" s="37">
        <v>268067.88064187998</v>
      </c>
      <c r="E29" s="37">
        <v>250955.050741026</v>
      </c>
      <c r="F29" s="37">
        <v>17112.8299008547</v>
      </c>
      <c r="G29" s="37">
        <v>250955.050741026</v>
      </c>
      <c r="H29" s="37">
        <v>6.3837673726067301E-2</v>
      </c>
    </row>
    <row r="30" spans="1:9">
      <c r="A30" s="37">
        <v>29</v>
      </c>
      <c r="B30" s="37">
        <v>99</v>
      </c>
      <c r="C30" s="37">
        <v>16</v>
      </c>
      <c r="D30" s="37">
        <v>18167.2642008925</v>
      </c>
      <c r="E30" s="37">
        <v>15549.289978065201</v>
      </c>
      <c r="F30" s="37">
        <v>2617.9742228273199</v>
      </c>
      <c r="G30" s="37">
        <v>15549.289978065201</v>
      </c>
      <c r="H30" s="37">
        <v>0.14410393297955701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74</v>
      </c>
      <c r="D34" s="34">
        <v>141776.1</v>
      </c>
      <c r="E34" s="34">
        <v>171786.79</v>
      </c>
      <c r="F34" s="30"/>
      <c r="G34" s="30"/>
      <c r="H34" s="30"/>
    </row>
    <row r="35" spans="1:8">
      <c r="A35" s="30"/>
      <c r="B35" s="33">
        <v>71</v>
      </c>
      <c r="C35" s="34">
        <v>54</v>
      </c>
      <c r="D35" s="34">
        <v>96628.32</v>
      </c>
      <c r="E35" s="34">
        <v>105939.12</v>
      </c>
      <c r="F35" s="30"/>
      <c r="G35" s="30"/>
      <c r="H35" s="30"/>
    </row>
    <row r="36" spans="1:8">
      <c r="A36" s="30"/>
      <c r="B36" s="33">
        <v>72</v>
      </c>
      <c r="C36" s="34">
        <v>8</v>
      </c>
      <c r="D36" s="34">
        <v>22963.25</v>
      </c>
      <c r="E36" s="34">
        <v>23377.77</v>
      </c>
      <c r="F36" s="30"/>
      <c r="G36" s="30"/>
      <c r="H36" s="30"/>
    </row>
    <row r="37" spans="1:8">
      <c r="A37" s="30"/>
      <c r="B37" s="33">
        <v>73</v>
      </c>
      <c r="C37" s="34">
        <v>36</v>
      </c>
      <c r="D37" s="34">
        <v>58962.47</v>
      </c>
      <c r="E37" s="34">
        <v>66364.740000000005</v>
      </c>
      <c r="F37" s="30"/>
      <c r="G37" s="30"/>
      <c r="H37" s="30"/>
    </row>
    <row r="38" spans="1:8">
      <c r="A38" s="30"/>
      <c r="B38" s="33">
        <v>74</v>
      </c>
      <c r="C38" s="34">
        <v>4</v>
      </c>
      <c r="D38" s="34">
        <v>3.42</v>
      </c>
      <c r="E38" s="34">
        <v>3.42</v>
      </c>
      <c r="F38" s="30"/>
      <c r="G38" s="30"/>
      <c r="H38" s="30"/>
    </row>
    <row r="39" spans="1:8">
      <c r="A39" s="30"/>
      <c r="B39" s="33">
        <v>77</v>
      </c>
      <c r="C39" s="34">
        <v>52</v>
      </c>
      <c r="D39" s="34">
        <v>74535.929999999993</v>
      </c>
      <c r="E39" s="34">
        <v>85453.55</v>
      </c>
      <c r="F39" s="34"/>
      <c r="G39" s="30"/>
      <c r="H39" s="30"/>
    </row>
    <row r="40" spans="1:8">
      <c r="A40" s="30"/>
      <c r="B40" s="33">
        <v>78</v>
      </c>
      <c r="C40" s="34">
        <v>43</v>
      </c>
      <c r="D40" s="34">
        <v>51313.75</v>
      </c>
      <c r="E40" s="34">
        <v>44216.51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2016-12-07T00:56:28Z</dcterms:modified>
</cp:coreProperties>
</file>