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<sst xmlns="http://schemas.openxmlformats.org/spreadsheetml/2006/main" count="117" uniqueCount="74">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</sst>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9" sqref="N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31666081.571799994</v>
      </c>
      <c r="F3" s="25">
        <f>RA!I7</f>
        <v>-197814.89189999999</v>
      </c>
      <c r="G3" s="16">
        <f>SUM(G4:G40)</f>
        <v>31863896.4637</v>
      </c>
      <c r="H3" s="27">
        <f>RA!J7</f>
        <v>-0.62469014819996704</v>
      </c>
      <c r="I3" s="20">
        <f>SUM(I4:I40)</f>
        <v>31666087.41127418</v>
      </c>
      <c r="J3" s="21">
        <f>SUM(J4:J40)</f>
        <v>31863896.319919445</v>
      </c>
      <c r="K3" s="22">
        <f>E3-I3</f>
        <v>-5.8394741863012314</v>
      </c>
      <c r="L3" s="22">
        <f>G3-J3</f>
        <v>0.14378055557608604</v>
      </c>
    </row>
    <row r="4" spans="1:13" x14ac:dyDescent="0.15">
      <c r="A4" s="44">
        <f>RA!A8</f>
        <v>42217</v>
      </c>
      <c r="B4" s="12">
        <v>12</v>
      </c>
      <c r="C4" s="41" t="s">
        <v>6</v>
      </c>
      <c r="D4" s="41"/>
      <c r="E4" s="15">
        <f>VLOOKUP(C4,RA!B8:D36,3,0)</f>
        <v>756183.6335</v>
      </c>
      <c r="F4" s="25">
        <f>VLOOKUP(C4,RA!B8:I39,8,0)</f>
        <v>125751.17479999999</v>
      </c>
      <c r="G4" s="16">
        <f t="shared" ref="G4:G40" si="0">E4-F4</f>
        <v>630432.45869999996</v>
      </c>
      <c r="H4" s="27">
        <f>RA!J8</f>
        <v>16.629713898720599</v>
      </c>
      <c r="I4" s="20">
        <f>VLOOKUP(B4,RMS!B:D,3,FALSE)</f>
        <v>756184.29850256396</v>
      </c>
      <c r="J4" s="21">
        <f>VLOOKUP(B4,RMS!B:E,4,FALSE)</f>
        <v>630432.47581453004</v>
      </c>
      <c r="K4" s="22">
        <f t="shared" ref="K4:K40" si="1">E4-I4</f>
        <v>-0.66500256396830082</v>
      </c>
      <c r="L4" s="22">
        <f t="shared" ref="L4:L40" si="2">G4-J4</f>
        <v>-1.7114530084654689E-2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119764.8596</v>
      </c>
      <c r="F5" s="25">
        <f>VLOOKUP(C5,RA!B9:I40,8,0)</f>
        <v>23791.457200000001</v>
      </c>
      <c r="G5" s="16">
        <f t="shared" si="0"/>
        <v>95973.402399999992</v>
      </c>
      <c r="H5" s="27">
        <f>RA!J9</f>
        <v>19.865140141657999</v>
      </c>
      <c r="I5" s="20">
        <f>VLOOKUP(B5,RMS!B:D,3,FALSE)</f>
        <v>119764.89122456701</v>
      </c>
      <c r="J5" s="21">
        <f>VLOOKUP(B5,RMS!B:E,4,FALSE)</f>
        <v>95973.405189388097</v>
      </c>
      <c r="K5" s="22">
        <f t="shared" si="1"/>
        <v>-3.1624567011022009E-2</v>
      </c>
      <c r="L5" s="22">
        <f t="shared" si="2"/>
        <v>-2.7893881051568314E-3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204009.8615</v>
      </c>
      <c r="F6" s="25">
        <f>VLOOKUP(C6,RA!B10:I41,8,0)</f>
        <v>49510.2281</v>
      </c>
      <c r="G6" s="16">
        <f t="shared" si="0"/>
        <v>154499.63339999999</v>
      </c>
      <c r="H6" s="27">
        <f>RA!J10</f>
        <v>24.268546498670101</v>
      </c>
      <c r="I6" s="20">
        <f>VLOOKUP(B6,RMS!B:D,3,FALSE)</f>
        <v>204012.47430854701</v>
      </c>
      <c r="J6" s="21">
        <f>VLOOKUP(B6,RMS!B:E,4,FALSE)</f>
        <v>154499.633289744</v>
      </c>
      <c r="K6" s="22">
        <f>E6-I6</f>
        <v>-2.6128085470118094</v>
      </c>
      <c r="L6" s="22">
        <f t="shared" si="2"/>
        <v>1.1025599087588489E-4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66792.415999999997</v>
      </c>
      <c r="F7" s="25">
        <f>VLOOKUP(C7,RA!B11:I42,8,0)</f>
        <v>5178.1046999999999</v>
      </c>
      <c r="G7" s="16">
        <f t="shared" si="0"/>
        <v>61614.311300000001</v>
      </c>
      <c r="H7" s="27">
        <f>RA!J11</f>
        <v>7.7525339104367799</v>
      </c>
      <c r="I7" s="20">
        <f>VLOOKUP(B7,RMS!B:D,3,FALSE)</f>
        <v>66792.472350427401</v>
      </c>
      <c r="J7" s="21">
        <f>VLOOKUP(B7,RMS!B:E,4,FALSE)</f>
        <v>61614.3113478632</v>
      </c>
      <c r="K7" s="22">
        <f t="shared" si="1"/>
        <v>-5.6350427403231151E-2</v>
      </c>
      <c r="L7" s="22">
        <f t="shared" si="2"/>
        <v>-4.7863199142739177E-5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318106.62150000001</v>
      </c>
      <c r="F8" s="25">
        <f>VLOOKUP(C8,RA!B12:I43,8,0)</f>
        <v>-34694.063600000001</v>
      </c>
      <c r="G8" s="16">
        <f t="shared" si="0"/>
        <v>352800.6851</v>
      </c>
      <c r="H8" s="27">
        <f>RA!J12</f>
        <v>-10.906426102167799</v>
      </c>
      <c r="I8" s="20">
        <f>VLOOKUP(B8,RMS!B:D,3,FALSE)</f>
        <v>318106.63428376103</v>
      </c>
      <c r="J8" s="21">
        <f>VLOOKUP(B8,RMS!B:E,4,FALSE)</f>
        <v>352800.68472478603</v>
      </c>
      <c r="K8" s="22">
        <f t="shared" si="1"/>
        <v>-1.2783761019818485E-2</v>
      </c>
      <c r="L8" s="22">
        <f t="shared" si="2"/>
        <v>3.7521397462114692E-4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689258.18550000002</v>
      </c>
      <c r="F9" s="25">
        <f>VLOOKUP(C9,RA!B13:I44,8,0)</f>
        <v>-125434.4145</v>
      </c>
      <c r="G9" s="16">
        <f t="shared" si="0"/>
        <v>814692.6</v>
      </c>
      <c r="H9" s="27">
        <f>RA!J13</f>
        <v>-18.198465703966601</v>
      </c>
      <c r="I9" s="20">
        <f>VLOOKUP(B9,RMS!B:D,3,FALSE)</f>
        <v>689258.22021282103</v>
      </c>
      <c r="J9" s="21">
        <f>VLOOKUP(B9,RMS!B:E,4,FALSE)</f>
        <v>814692.59860341903</v>
      </c>
      <c r="K9" s="22">
        <f t="shared" si="1"/>
        <v>-3.4712821012362838E-2</v>
      </c>
      <c r="L9" s="22">
        <f t="shared" si="2"/>
        <v>1.3965809484943748E-3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248796.76879999999</v>
      </c>
      <c r="F10" s="25">
        <f>VLOOKUP(C10,RA!B14:I45,8,0)</f>
        <v>40338.953999999998</v>
      </c>
      <c r="G10" s="16">
        <f t="shared" si="0"/>
        <v>208457.81479999999</v>
      </c>
      <c r="H10" s="27">
        <f>RA!J14</f>
        <v>16.213616517032499</v>
      </c>
      <c r="I10" s="20">
        <f>VLOOKUP(B10,RMS!B:D,3,FALSE)</f>
        <v>248796.76973760701</v>
      </c>
      <c r="J10" s="21">
        <f>VLOOKUP(B10,RMS!B:E,4,FALSE)</f>
        <v>208457.82072222201</v>
      </c>
      <c r="K10" s="22">
        <f t="shared" si="1"/>
        <v>-9.3760702293366194E-4</v>
      </c>
      <c r="L10" s="22">
        <f t="shared" si="2"/>
        <v>-5.922222015215084E-3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179257.52910000001</v>
      </c>
      <c r="F11" s="25">
        <f>VLOOKUP(C11,RA!B15:I46,8,0)</f>
        <v>5720.5752000000002</v>
      </c>
      <c r="G11" s="16">
        <f t="shared" si="0"/>
        <v>173536.95390000002</v>
      </c>
      <c r="H11" s="27">
        <f>RA!J15</f>
        <v>3.1912607680811802</v>
      </c>
      <c r="I11" s="20">
        <f>VLOOKUP(B11,RMS!B:D,3,FALSE)</f>
        <v>179257.595199145</v>
      </c>
      <c r="J11" s="21">
        <f>VLOOKUP(B11,RMS!B:E,4,FALSE)</f>
        <v>173536.95343418801</v>
      </c>
      <c r="K11" s="22">
        <f t="shared" si="1"/>
        <v>-6.6099144984036684E-2</v>
      </c>
      <c r="L11" s="22">
        <f t="shared" si="2"/>
        <v>4.6581201604567468E-4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1567172.5074</v>
      </c>
      <c r="F12" s="25">
        <f>VLOOKUP(C12,RA!B16:I47,8,0)</f>
        <v>-59221.0556</v>
      </c>
      <c r="G12" s="16">
        <f t="shared" si="0"/>
        <v>1626393.5630000001</v>
      </c>
      <c r="H12" s="27">
        <f>RA!J16</f>
        <v>-3.7788472756103899</v>
      </c>
      <c r="I12" s="20">
        <f>VLOOKUP(B12,RMS!B:D,3,FALSE)</f>
        <v>1567171.81502051</v>
      </c>
      <c r="J12" s="21">
        <f>VLOOKUP(B12,RMS!B:E,4,FALSE)</f>
        <v>1626393.5616452999</v>
      </c>
      <c r="K12" s="22">
        <f t="shared" si="1"/>
        <v>0.69237949000671506</v>
      </c>
      <c r="L12" s="22">
        <f t="shared" si="2"/>
        <v>1.3547001872211695E-3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685693.79319999996</v>
      </c>
      <c r="F13" s="25">
        <f>VLOOKUP(C13,RA!B17:I48,8,0)</f>
        <v>37950.216</v>
      </c>
      <c r="G13" s="16">
        <f t="shared" si="0"/>
        <v>647743.57719999994</v>
      </c>
      <c r="H13" s="27">
        <f>RA!J17</f>
        <v>5.53457190022002</v>
      </c>
      <c r="I13" s="20">
        <f>VLOOKUP(B13,RMS!B:D,3,FALSE)</f>
        <v>685694.23793675203</v>
      </c>
      <c r="J13" s="21">
        <f>VLOOKUP(B13,RMS!B:E,4,FALSE)</f>
        <v>647743.57803589699</v>
      </c>
      <c r="K13" s="22">
        <f t="shared" si="1"/>
        <v>-0.4447367520770058</v>
      </c>
      <c r="L13" s="22">
        <f t="shared" si="2"/>
        <v>-8.3589705172926188E-4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2269154.5825999998</v>
      </c>
      <c r="F14" s="25">
        <f>VLOOKUP(C14,RA!B18:I49,8,0)</f>
        <v>125566.9601</v>
      </c>
      <c r="G14" s="16">
        <f t="shared" si="0"/>
        <v>2143587.6225000001</v>
      </c>
      <c r="H14" s="27">
        <f>RA!J18</f>
        <v>5.53364504396722</v>
      </c>
      <c r="I14" s="20">
        <f>VLOOKUP(B14,RMS!B:D,3,FALSE)</f>
        <v>2269155.4804555201</v>
      </c>
      <c r="J14" s="21">
        <f>VLOOKUP(B14,RMS!B:E,4,FALSE)</f>
        <v>2143587.6195805199</v>
      </c>
      <c r="K14" s="22">
        <f t="shared" si="1"/>
        <v>-0.89785552024841309</v>
      </c>
      <c r="L14" s="22">
        <f t="shared" si="2"/>
        <v>2.9194802045822144E-3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1117638.7313000001</v>
      </c>
      <c r="F15" s="25">
        <f>VLOOKUP(C15,RA!B19:I50,8,0)</f>
        <v>-86532.869399999996</v>
      </c>
      <c r="G15" s="16">
        <f t="shared" si="0"/>
        <v>1204171.6007000001</v>
      </c>
      <c r="H15" s="27">
        <f>RA!J19</f>
        <v>-7.7424723192393197</v>
      </c>
      <c r="I15" s="20">
        <f>VLOOKUP(B15,RMS!B:D,3,FALSE)</f>
        <v>1117638.8157504301</v>
      </c>
      <c r="J15" s="21">
        <f>VLOOKUP(B15,RMS!B:E,4,FALSE)</f>
        <v>1204171.6000683799</v>
      </c>
      <c r="K15" s="22">
        <f t="shared" si="1"/>
        <v>-8.4450430003926158E-2</v>
      </c>
      <c r="L15" s="22">
        <f t="shared" si="2"/>
        <v>6.3162017613649368E-4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1946388.2159</v>
      </c>
      <c r="F16" s="25">
        <f>VLOOKUP(C16,RA!B20:I51,8,0)</f>
        <v>-46855.5023</v>
      </c>
      <c r="G16" s="16">
        <f t="shared" si="0"/>
        <v>1993243.7182</v>
      </c>
      <c r="H16" s="27">
        <f>RA!J20</f>
        <v>-2.4073050749710898</v>
      </c>
      <c r="I16" s="20">
        <f>VLOOKUP(B16,RMS!B:D,3,FALSE)</f>
        <v>1946388.1728000001</v>
      </c>
      <c r="J16" s="21">
        <f>VLOOKUP(B16,RMS!B:E,4,FALSE)</f>
        <v>1993243.7182</v>
      </c>
      <c r="K16" s="22">
        <f t="shared" si="1"/>
        <v>4.3099999893456697E-2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475047.50939999998</v>
      </c>
      <c r="F17" s="25">
        <f>VLOOKUP(C17,RA!B21:I52,8,0)</f>
        <v>46820.5504</v>
      </c>
      <c r="G17" s="16">
        <f t="shared" si="0"/>
        <v>428226.95899999997</v>
      </c>
      <c r="H17" s="27">
        <f>RA!J21</f>
        <v>9.8559721866842001</v>
      </c>
      <c r="I17" s="20">
        <f>VLOOKUP(B17,RMS!B:D,3,FALSE)</f>
        <v>475046.77439055301</v>
      </c>
      <c r="J17" s="21">
        <f>VLOOKUP(B17,RMS!B:E,4,FALSE)</f>
        <v>428226.95886791497</v>
      </c>
      <c r="K17" s="22">
        <f t="shared" si="1"/>
        <v>0.7350094469729811</v>
      </c>
      <c r="L17" s="22">
        <f t="shared" si="2"/>
        <v>1.3208499876782298E-4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1771659.3854</v>
      </c>
      <c r="F18" s="25">
        <f>VLOOKUP(C18,RA!B22:I53,8,0)</f>
        <v>169053.29</v>
      </c>
      <c r="G18" s="16">
        <f t="shared" si="0"/>
        <v>1602606.0954</v>
      </c>
      <c r="H18" s="27">
        <f>RA!J22</f>
        <v>9.5420875701697998</v>
      </c>
      <c r="I18" s="20">
        <f>VLOOKUP(B18,RMS!B:D,3,FALSE)</f>
        <v>1771660.08923333</v>
      </c>
      <c r="J18" s="21">
        <f>VLOOKUP(B18,RMS!B:E,4,FALSE)</f>
        <v>1602606.0918000001</v>
      </c>
      <c r="K18" s="22">
        <f t="shared" si="1"/>
        <v>-0.70383332995697856</v>
      </c>
      <c r="L18" s="22">
        <f t="shared" si="2"/>
        <v>3.599999938160181E-3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6801439.2127</v>
      </c>
      <c r="F19" s="25">
        <f>VLOOKUP(C19,RA!B23:I54,8,0)</f>
        <v>-743983.45079999999</v>
      </c>
      <c r="G19" s="16">
        <f t="shared" si="0"/>
        <v>7545422.6634999998</v>
      </c>
      <c r="H19" s="27">
        <f>RA!J23</f>
        <v>-10.9386179532531</v>
      </c>
      <c r="I19" s="20">
        <f>VLOOKUP(B19,RMS!B:D,3,FALSE)</f>
        <v>6801440.4631794896</v>
      </c>
      <c r="J19" s="21">
        <f>VLOOKUP(B19,RMS!B:E,4,FALSE)</f>
        <v>7545422.6945495699</v>
      </c>
      <c r="K19" s="22">
        <f t="shared" si="1"/>
        <v>-1.2504794895648956</v>
      </c>
      <c r="L19" s="22">
        <f t="shared" si="2"/>
        <v>-3.1049570068717003E-2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373830.28450000001</v>
      </c>
      <c r="F20" s="25">
        <f>VLOOKUP(C20,RA!B24:I55,8,0)</f>
        <v>51174.852099999996</v>
      </c>
      <c r="G20" s="16">
        <f t="shared" si="0"/>
        <v>322655.43239999999</v>
      </c>
      <c r="H20" s="27">
        <f>RA!J24</f>
        <v>13.6893275429642</v>
      </c>
      <c r="I20" s="20">
        <f>VLOOKUP(B20,RMS!B:D,3,FALSE)</f>
        <v>373830.37498595403</v>
      </c>
      <c r="J20" s="21">
        <f>VLOOKUP(B20,RMS!B:E,4,FALSE)</f>
        <v>322655.42266908003</v>
      </c>
      <c r="K20" s="22">
        <f t="shared" si="1"/>
        <v>-9.0485954016912729E-2</v>
      </c>
      <c r="L20" s="22">
        <f t="shared" si="2"/>
        <v>9.7309199627488852E-3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425280.55249999999</v>
      </c>
      <c r="F21" s="25">
        <f>VLOOKUP(C21,RA!B25:I56,8,0)</f>
        <v>30525.016899999999</v>
      </c>
      <c r="G21" s="16">
        <f t="shared" si="0"/>
        <v>394755.5356</v>
      </c>
      <c r="H21" s="27">
        <f>RA!J25</f>
        <v>7.1776188025903203</v>
      </c>
      <c r="I21" s="20">
        <f>VLOOKUP(B21,RMS!B:D,3,FALSE)</f>
        <v>425280.54547657497</v>
      </c>
      <c r="J21" s="21">
        <f>VLOOKUP(B21,RMS!B:E,4,FALSE)</f>
        <v>394755.52131676802</v>
      </c>
      <c r="K21" s="22">
        <f t="shared" si="1"/>
        <v>7.0234250160865486E-3</v>
      </c>
      <c r="L21" s="22">
        <f t="shared" si="2"/>
        <v>1.4283231983426958E-2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1032974.2156</v>
      </c>
      <c r="F22" s="25">
        <f>VLOOKUP(C22,RA!B26:I57,8,0)</f>
        <v>123226.33749999999</v>
      </c>
      <c r="G22" s="16">
        <f t="shared" si="0"/>
        <v>909747.87809999997</v>
      </c>
      <c r="H22" s="27">
        <f>RA!J26</f>
        <v>11.929275255764701</v>
      </c>
      <c r="I22" s="20">
        <f>VLOOKUP(B22,RMS!B:D,3,FALSE)</f>
        <v>1032973.86461612</v>
      </c>
      <c r="J22" s="21">
        <f>VLOOKUP(B22,RMS!B:E,4,FALSE)</f>
        <v>909747.917934075</v>
      </c>
      <c r="K22" s="22">
        <f t="shared" si="1"/>
        <v>0.35098387999460101</v>
      </c>
      <c r="L22" s="22">
        <f t="shared" si="2"/>
        <v>-3.98340750252828E-2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268976.76289999997</v>
      </c>
      <c r="F23" s="25">
        <f>VLOOKUP(C23,RA!B27:I58,8,0)</f>
        <v>71933.678599999999</v>
      </c>
      <c r="G23" s="16">
        <f t="shared" si="0"/>
        <v>197043.08429999999</v>
      </c>
      <c r="H23" s="27">
        <f>RA!J27</f>
        <v>26.743454648066901</v>
      </c>
      <c r="I23" s="20">
        <f>VLOOKUP(B23,RMS!B:D,3,FALSE)</f>
        <v>268976.66268679401</v>
      </c>
      <c r="J23" s="21">
        <f>VLOOKUP(B23,RMS!B:E,4,FALSE)</f>
        <v>197043.10320212401</v>
      </c>
      <c r="K23" s="22">
        <f t="shared" si="1"/>
        <v>0.10021320596570149</v>
      </c>
      <c r="L23" s="22">
        <f t="shared" si="2"/>
        <v>-1.8902124022133648E-2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1389776.8537000001</v>
      </c>
      <c r="F24" s="25">
        <f>VLOOKUP(C24,RA!B28:I59,8,0)</f>
        <v>599.04859999999996</v>
      </c>
      <c r="G24" s="16">
        <f t="shared" si="0"/>
        <v>1389177.8051</v>
      </c>
      <c r="H24" s="27">
        <f>RA!J28</f>
        <v>4.3103941356136002E-2</v>
      </c>
      <c r="I24" s="20">
        <f>VLOOKUP(B24,RMS!B:D,3,FALSE)</f>
        <v>1389776.85214531</v>
      </c>
      <c r="J24" s="21">
        <f>VLOOKUP(B24,RMS!B:E,4,FALSE)</f>
        <v>1389177.79699641</v>
      </c>
      <c r="K24" s="22">
        <f t="shared" si="1"/>
        <v>1.5546900685876608E-3</v>
      </c>
      <c r="L24" s="22">
        <f t="shared" si="2"/>
        <v>8.1035899929702282E-3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831070.19369999995</v>
      </c>
      <c r="F25" s="25">
        <f>VLOOKUP(C25,RA!B29:I60,8,0)</f>
        <v>131039.75410000001</v>
      </c>
      <c r="G25" s="16">
        <f t="shared" si="0"/>
        <v>700030.43959999993</v>
      </c>
      <c r="H25" s="27">
        <f>RA!J29</f>
        <v>15.7675916057823</v>
      </c>
      <c r="I25" s="20">
        <f>VLOOKUP(B25,RMS!B:D,3,FALSE)</f>
        <v>831070.21700442501</v>
      </c>
      <c r="J25" s="21">
        <f>VLOOKUP(B25,RMS!B:E,4,FALSE)</f>
        <v>700030.40559349197</v>
      </c>
      <c r="K25" s="22">
        <f t="shared" si="1"/>
        <v>-2.3304425063543022E-2</v>
      </c>
      <c r="L25" s="22">
        <f t="shared" si="2"/>
        <v>3.400650795083493E-2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1939571.5641000001</v>
      </c>
      <c r="F26" s="25">
        <f>VLOOKUP(C26,RA!B30:I61,8,0)</f>
        <v>163217.2015</v>
      </c>
      <c r="G26" s="16">
        <f t="shared" si="0"/>
        <v>1776354.3626000001</v>
      </c>
      <c r="H26" s="27">
        <f>RA!J30</f>
        <v>8.4151162308742204</v>
      </c>
      <c r="I26" s="20">
        <f>VLOOKUP(B26,RMS!B:D,3,FALSE)</f>
        <v>1939571.59145398</v>
      </c>
      <c r="J26" s="21">
        <f>VLOOKUP(B26,RMS!B:E,4,FALSE)</f>
        <v>1776354.4104208399</v>
      </c>
      <c r="K26" s="22">
        <f t="shared" si="1"/>
        <v>-2.735397987999022E-2</v>
      </c>
      <c r="L26" s="22">
        <f t="shared" si="2"/>
        <v>-4.7820839798077941E-2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2819770.7787000001</v>
      </c>
      <c r="F27" s="25">
        <f>VLOOKUP(C27,RA!B31:I62,8,0)</f>
        <v>-104696.8876</v>
      </c>
      <c r="G27" s="16">
        <f t="shared" si="0"/>
        <v>2924467.6663000002</v>
      </c>
      <c r="H27" s="27">
        <f>RA!J31</f>
        <v>-3.7129573932342299</v>
      </c>
      <c r="I27" s="20">
        <f>VLOOKUP(B27,RMS!B:D,3,FALSE)</f>
        <v>2819771.5738778799</v>
      </c>
      <c r="J27" s="21">
        <f>VLOOKUP(B27,RMS!B:E,4,FALSE)</f>
        <v>2924467.4273061901</v>
      </c>
      <c r="K27" s="22">
        <f t="shared" si="1"/>
        <v>-0.79517787974327803</v>
      </c>
      <c r="L27" s="22">
        <f t="shared" si="2"/>
        <v>0.23899381002411246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136726.15650000001</v>
      </c>
      <c r="F28" s="25">
        <f>VLOOKUP(C28,RA!B32:I63,8,0)</f>
        <v>34820.984799999998</v>
      </c>
      <c r="G28" s="16">
        <f t="shared" si="0"/>
        <v>101905.17170000001</v>
      </c>
      <c r="H28" s="27">
        <f>RA!J32</f>
        <v>25.467683500632901</v>
      </c>
      <c r="I28" s="20">
        <f>VLOOKUP(B28,RMS!B:D,3,FALSE)</f>
        <v>136726.13406433701</v>
      </c>
      <c r="J28" s="21">
        <f>VLOOKUP(B28,RMS!B:E,4,FALSE)</f>
        <v>101905.17574316599</v>
      </c>
      <c r="K28" s="22">
        <f t="shared" si="1"/>
        <v>2.2435663006035611E-2</v>
      </c>
      <c r="L28" s="22">
        <f t="shared" si="2"/>
        <v>-4.0431659872410819E-3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232456.48550000001</v>
      </c>
      <c r="F30" s="25">
        <f>VLOOKUP(C30,RA!B34:I66,8,0)</f>
        <v>20263.740000000002</v>
      </c>
      <c r="G30" s="16">
        <f t="shared" si="0"/>
        <v>212192.74550000002</v>
      </c>
      <c r="H30" s="27">
        <f>RA!J34</f>
        <v>0</v>
      </c>
      <c r="I30" s="20">
        <f>VLOOKUP(B30,RMS!B:D,3,FALSE)</f>
        <v>232456.4846</v>
      </c>
      <c r="J30" s="21">
        <f>VLOOKUP(B30,RMS!B:E,4,FALSE)</f>
        <v>212192.75469999999</v>
      </c>
      <c r="K30" s="22">
        <f t="shared" si="1"/>
        <v>9.0000001364387572E-4</v>
      </c>
      <c r="L30" s="22">
        <f t="shared" si="2"/>
        <v>-9.1999999713152647E-3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72162.429999999993</v>
      </c>
      <c r="F31" s="25">
        <f>VLOOKUP(C31,RA!B35:I67,8,0)</f>
        <v>2822.96</v>
      </c>
      <c r="G31" s="16">
        <f t="shared" si="0"/>
        <v>69339.469999999987</v>
      </c>
      <c r="H31" s="27">
        <f>RA!J35</f>
        <v>8.7172186039094193</v>
      </c>
      <c r="I31" s="20">
        <f>VLOOKUP(B31,RMS!B:D,3,FALSE)</f>
        <v>72162.429999999993</v>
      </c>
      <c r="J31" s="21">
        <f>VLOOKUP(B31,RMS!B:E,4,FALSE)</f>
        <v>69339.47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676113.83</v>
      </c>
      <c r="F32" s="25">
        <f>VLOOKUP(C32,RA!B34:I67,8,0)</f>
        <v>-110501.89</v>
      </c>
      <c r="G32" s="16">
        <f t="shared" si="0"/>
        <v>786615.72</v>
      </c>
      <c r="H32" s="27">
        <f>RA!J35</f>
        <v>8.7172186039094193</v>
      </c>
      <c r="I32" s="20">
        <f>VLOOKUP(B32,RMS!B:D,3,FALSE)</f>
        <v>676113.83</v>
      </c>
      <c r="J32" s="21">
        <f>VLOOKUP(B32,RMS!B:E,4,FALSE)</f>
        <v>786615.72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639791.78</v>
      </c>
      <c r="F33" s="25">
        <f>VLOOKUP(C33,RA!B34:I68,8,0)</f>
        <v>-65378.04</v>
      </c>
      <c r="G33" s="16">
        <f t="shared" si="0"/>
        <v>705169.82000000007</v>
      </c>
      <c r="H33" s="27">
        <f>RA!J34</f>
        <v>0</v>
      </c>
      <c r="I33" s="20">
        <f>VLOOKUP(B33,RMS!B:D,3,FALSE)</f>
        <v>639791.78</v>
      </c>
      <c r="J33" s="21">
        <f>VLOOKUP(B33,RMS!B:E,4,FALSE)</f>
        <v>705169.82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489218.22</v>
      </c>
      <c r="F34" s="25">
        <f>VLOOKUP(C34,RA!B35:I69,8,0)</f>
        <v>-102248.92</v>
      </c>
      <c r="G34" s="16">
        <f t="shared" si="0"/>
        <v>591467.14</v>
      </c>
      <c r="H34" s="27">
        <f>RA!J35</f>
        <v>8.7172186039094193</v>
      </c>
      <c r="I34" s="20">
        <f>VLOOKUP(B34,RMS!B:D,3,FALSE)</f>
        <v>489218.22</v>
      </c>
      <c r="J34" s="21">
        <f>VLOOKUP(B34,RMS!B:E,4,FALSE)</f>
        <v>591467.14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2.89</v>
      </c>
      <c r="F35" s="25">
        <f>VLOOKUP(C35,RA!B36:I70,8,0)</f>
        <v>2.89</v>
      </c>
      <c r="G35" s="16">
        <f t="shared" si="0"/>
        <v>0</v>
      </c>
      <c r="H35" s="27">
        <f>RA!J36</f>
        <v>3.9119525215544999</v>
      </c>
      <c r="I35" s="20">
        <f>VLOOKUP(B35,RMS!B:D,3,FALSE)</f>
        <v>2.89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162007.34169999999</v>
      </c>
      <c r="F36" s="25">
        <f>VLOOKUP(C36,RA!B8:I70,8,0)</f>
        <v>9631.0110999999997</v>
      </c>
      <c r="G36" s="16">
        <f t="shared" si="0"/>
        <v>152376.33059999999</v>
      </c>
      <c r="H36" s="27">
        <f>RA!J36</f>
        <v>3.9119525215544999</v>
      </c>
      <c r="I36" s="20">
        <f>VLOOKUP(B36,RMS!B:D,3,FALSE)</f>
        <v>162007.34188034199</v>
      </c>
      <c r="J36" s="21">
        <f>VLOOKUP(B36,RMS!B:E,4,FALSE)</f>
        <v>152376.32965812</v>
      </c>
      <c r="K36" s="22">
        <f t="shared" si="1"/>
        <v>-1.8034200184047222E-4</v>
      </c>
      <c r="L36" s="22">
        <f t="shared" si="2"/>
        <v>9.4187998911365867E-4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545769.45160000003</v>
      </c>
      <c r="F37" s="25">
        <f>VLOOKUP(C37,RA!B8:I71,8,0)</f>
        <v>7937.6139999999996</v>
      </c>
      <c r="G37" s="16">
        <f t="shared" si="0"/>
        <v>537831.83760000009</v>
      </c>
      <c r="H37" s="27">
        <f>RA!J37</f>
        <v>-16.343681359099001</v>
      </c>
      <c r="I37" s="20">
        <f>VLOOKUP(B37,RMS!B:D,3,FALSE)</f>
        <v>545769.44664359</v>
      </c>
      <c r="J37" s="21">
        <f>VLOOKUP(B37,RMS!B:E,4,FALSE)</f>
        <v>537831.83336666704</v>
      </c>
      <c r="K37" s="22">
        <f t="shared" si="1"/>
        <v>4.9564100336283445E-3</v>
      </c>
      <c r="L37" s="22">
        <f t="shared" si="2"/>
        <v>4.2333330493420362E-3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218299.74</v>
      </c>
      <c r="F38" s="25">
        <f>VLOOKUP(C38,RA!B9:I72,8,0)</f>
        <v>-18749.919999999998</v>
      </c>
      <c r="G38" s="16">
        <f t="shared" si="0"/>
        <v>237049.65999999997</v>
      </c>
      <c r="H38" s="27">
        <f>RA!J38</f>
        <v>-10.218643321738201</v>
      </c>
      <c r="I38" s="20">
        <f>VLOOKUP(B38,RMS!B:D,3,FALSE)</f>
        <v>218299.74</v>
      </c>
      <c r="J38" s="21">
        <f>VLOOKUP(B38,RMS!B:E,4,FALSE)</f>
        <v>237049.66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179704.31</v>
      </c>
      <c r="F39" s="25">
        <f>VLOOKUP(C39,RA!B10:I73,8,0)</f>
        <v>22562.87</v>
      </c>
      <c r="G39" s="16">
        <f t="shared" si="0"/>
        <v>157141.44</v>
      </c>
      <c r="H39" s="27">
        <f>RA!J39</f>
        <v>-20.900472594826901</v>
      </c>
      <c r="I39" s="20">
        <f>VLOOKUP(B39,RMS!B:D,3,FALSE)</f>
        <v>179704.31</v>
      </c>
      <c r="J39" s="21">
        <f>VLOOKUP(B39,RMS!B:E,4,FALSE)</f>
        <v>157141.44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16213.9174</v>
      </c>
      <c r="F40" s="25">
        <f>VLOOKUP(C40,RA!B8:I74,8,0)</f>
        <v>1042.6522</v>
      </c>
      <c r="G40" s="16">
        <f t="shared" si="0"/>
        <v>15171.2652</v>
      </c>
      <c r="H40" s="27">
        <f>RA!J40</f>
        <v>100</v>
      </c>
      <c r="I40" s="20">
        <f>VLOOKUP(B40,RMS!B:D,3,FALSE)</f>
        <v>16213.917252855301</v>
      </c>
      <c r="J40" s="21">
        <f>VLOOKUP(B40,RMS!B:E,4,FALSE)</f>
        <v>15171.265138794301</v>
      </c>
      <c r="K40" s="22">
        <f t="shared" si="1"/>
        <v>1.4714469944010489E-4</v>
      </c>
      <c r="L40" s="22">
        <f t="shared" si="2"/>
        <v>6.1205699239508249E-5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31666081.571800001</v>
      </c>
      <c r="E7" s="68">
        <v>23349766.4991</v>
      </c>
      <c r="F7" s="69">
        <v>135.61626653962699</v>
      </c>
      <c r="G7" s="68">
        <v>18652663.220600002</v>
      </c>
      <c r="H7" s="69">
        <v>69.767079356410505</v>
      </c>
      <c r="I7" s="68">
        <v>-197814.89189999999</v>
      </c>
      <c r="J7" s="69">
        <v>-0.62469014819996704</v>
      </c>
      <c r="K7" s="68">
        <v>1780316.8831</v>
      </c>
      <c r="L7" s="69">
        <v>9.5445720648288894</v>
      </c>
      <c r="M7" s="69">
        <v>-1.1111121810829301</v>
      </c>
      <c r="N7" s="68">
        <v>31666081.571800001</v>
      </c>
      <c r="O7" s="68">
        <v>4783816970.6606998</v>
      </c>
      <c r="P7" s="68">
        <v>1295072</v>
      </c>
      <c r="Q7" s="68">
        <v>1271268</v>
      </c>
      <c r="R7" s="69">
        <v>1.87246119622297</v>
      </c>
      <c r="S7" s="68">
        <v>24.451213192625598</v>
      </c>
      <c r="T7" s="68">
        <v>26.2553837473294</v>
      </c>
      <c r="U7" s="70">
        <v>-7.3786545497381999</v>
      </c>
      <c r="V7" s="58"/>
      <c r="W7" s="58"/>
    </row>
    <row r="8" spans="1:23" ht="14.25" thickBot="1" x14ac:dyDescent="0.2">
      <c r="A8" s="55">
        <v>42217</v>
      </c>
      <c r="B8" s="45" t="s">
        <v>6</v>
      </c>
      <c r="C8" s="46"/>
      <c r="D8" s="71">
        <v>756183.6335</v>
      </c>
      <c r="E8" s="71">
        <v>873643.77489999996</v>
      </c>
      <c r="F8" s="72">
        <v>86.555144696882294</v>
      </c>
      <c r="G8" s="71">
        <v>530295.5318</v>
      </c>
      <c r="H8" s="72">
        <v>42.596644352868701</v>
      </c>
      <c r="I8" s="71">
        <v>125751.17479999999</v>
      </c>
      <c r="J8" s="72">
        <v>16.629713898720599</v>
      </c>
      <c r="K8" s="71">
        <v>131851.78159999999</v>
      </c>
      <c r="L8" s="72">
        <v>24.863830391414201</v>
      </c>
      <c r="M8" s="72">
        <v>-4.6268671731016002E-2</v>
      </c>
      <c r="N8" s="71">
        <v>756183.6335</v>
      </c>
      <c r="O8" s="71">
        <v>171845884.60780001</v>
      </c>
      <c r="P8" s="71">
        <v>42713</v>
      </c>
      <c r="Q8" s="71">
        <v>45689</v>
      </c>
      <c r="R8" s="72">
        <v>-6.51360283656898</v>
      </c>
      <c r="S8" s="71">
        <v>17.703828658722198</v>
      </c>
      <c r="T8" s="71">
        <v>22.8206399045722</v>
      </c>
      <c r="U8" s="73">
        <v>-28.902286304771401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119764.8596</v>
      </c>
      <c r="E9" s="71">
        <v>153048.49100000001</v>
      </c>
      <c r="F9" s="72">
        <v>78.252884963106197</v>
      </c>
      <c r="G9" s="71">
        <v>91785.1302</v>
      </c>
      <c r="H9" s="72">
        <v>30.4839458625075</v>
      </c>
      <c r="I9" s="71">
        <v>23791.457200000001</v>
      </c>
      <c r="J9" s="72">
        <v>19.865140141657999</v>
      </c>
      <c r="K9" s="71">
        <v>21023.6976</v>
      </c>
      <c r="L9" s="72">
        <v>22.905341588762099</v>
      </c>
      <c r="M9" s="72">
        <v>0.13164951535452099</v>
      </c>
      <c r="N9" s="71">
        <v>119764.8596</v>
      </c>
      <c r="O9" s="71">
        <v>27404803.464699998</v>
      </c>
      <c r="P9" s="71">
        <v>6918</v>
      </c>
      <c r="Q9" s="71">
        <v>6149</v>
      </c>
      <c r="R9" s="72">
        <v>12.506098552610201</v>
      </c>
      <c r="S9" s="71">
        <v>17.3120641225788</v>
      </c>
      <c r="T9" s="71">
        <v>19.744209074646299</v>
      </c>
      <c r="U9" s="73">
        <v>-14.0488444061124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204009.8615</v>
      </c>
      <c r="E10" s="71">
        <v>214994.91810000001</v>
      </c>
      <c r="F10" s="72">
        <v>94.890550578088295</v>
      </c>
      <c r="G10" s="71">
        <v>163288.22769999999</v>
      </c>
      <c r="H10" s="72">
        <v>24.938499470283599</v>
      </c>
      <c r="I10" s="71">
        <v>49510.2281</v>
      </c>
      <c r="J10" s="72">
        <v>24.268546498670101</v>
      </c>
      <c r="K10" s="71">
        <v>41473.758600000001</v>
      </c>
      <c r="L10" s="72">
        <v>25.399111242849301</v>
      </c>
      <c r="M10" s="72">
        <v>0.19377239419048001</v>
      </c>
      <c r="N10" s="71">
        <v>204009.8615</v>
      </c>
      <c r="O10" s="71">
        <v>44862575.231799997</v>
      </c>
      <c r="P10" s="71">
        <v>117417</v>
      </c>
      <c r="Q10" s="71">
        <v>111433</v>
      </c>
      <c r="R10" s="72">
        <v>5.3700429854710796</v>
      </c>
      <c r="S10" s="71">
        <v>1.73748146776021</v>
      </c>
      <c r="T10" s="71">
        <v>3.2242221559143198</v>
      </c>
      <c r="U10" s="73">
        <v>-85.568722069345299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66792.415999999997</v>
      </c>
      <c r="E11" s="71">
        <v>70010.050499999998</v>
      </c>
      <c r="F11" s="72">
        <v>95.404039167204999</v>
      </c>
      <c r="G11" s="71">
        <v>44947.180200000003</v>
      </c>
      <c r="H11" s="72">
        <v>48.602016195000402</v>
      </c>
      <c r="I11" s="71">
        <v>5178.1046999999999</v>
      </c>
      <c r="J11" s="72">
        <v>7.7525339104367799</v>
      </c>
      <c r="K11" s="71">
        <v>8790.6383000000005</v>
      </c>
      <c r="L11" s="72">
        <v>19.557708093999601</v>
      </c>
      <c r="M11" s="72">
        <v>-0.41095236508593502</v>
      </c>
      <c r="N11" s="71">
        <v>66792.415999999997</v>
      </c>
      <c r="O11" s="71">
        <v>14610801.7687</v>
      </c>
      <c r="P11" s="71">
        <v>4216</v>
      </c>
      <c r="Q11" s="71">
        <v>3933</v>
      </c>
      <c r="R11" s="72">
        <v>7.1955250444952998</v>
      </c>
      <c r="S11" s="71">
        <v>15.8426034155598</v>
      </c>
      <c r="T11" s="71">
        <v>14.5687042715484</v>
      </c>
      <c r="U11" s="73">
        <v>8.0409709856157701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318106.62150000001</v>
      </c>
      <c r="E12" s="71">
        <v>238195.19080000001</v>
      </c>
      <c r="F12" s="72">
        <v>133.548717096936</v>
      </c>
      <c r="G12" s="71">
        <v>152107.9406</v>
      </c>
      <c r="H12" s="72">
        <v>109.13215986306</v>
      </c>
      <c r="I12" s="71">
        <v>-34694.063600000001</v>
      </c>
      <c r="J12" s="72">
        <v>-10.906426102167799</v>
      </c>
      <c r="K12" s="71">
        <v>25952.1522</v>
      </c>
      <c r="L12" s="72">
        <v>17.061668245345999</v>
      </c>
      <c r="M12" s="72">
        <v>-2.3368472615539</v>
      </c>
      <c r="N12" s="71">
        <v>318106.62150000001</v>
      </c>
      <c r="O12" s="71">
        <v>51708633.454099998</v>
      </c>
      <c r="P12" s="71">
        <v>3275</v>
      </c>
      <c r="Q12" s="71">
        <v>3296</v>
      </c>
      <c r="R12" s="72">
        <v>-0.63713592233010097</v>
      </c>
      <c r="S12" s="71">
        <v>97.131792824427507</v>
      </c>
      <c r="T12" s="71">
        <v>97.806037560679599</v>
      </c>
      <c r="U12" s="73">
        <v>-0.69415452618163798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689258.18550000002</v>
      </c>
      <c r="E13" s="71">
        <v>408078.28590000002</v>
      </c>
      <c r="F13" s="72">
        <v>168.90342106291399</v>
      </c>
      <c r="G13" s="71">
        <v>250195.4032</v>
      </c>
      <c r="H13" s="72">
        <v>175.48794929258699</v>
      </c>
      <c r="I13" s="71">
        <v>-125434.4145</v>
      </c>
      <c r="J13" s="72">
        <v>-18.198465703966601</v>
      </c>
      <c r="K13" s="71">
        <v>70971.519499999995</v>
      </c>
      <c r="L13" s="72">
        <v>28.366436230352001</v>
      </c>
      <c r="M13" s="72">
        <v>-2.7673908545807602</v>
      </c>
      <c r="N13" s="71">
        <v>689258.18550000002</v>
      </c>
      <c r="O13" s="71">
        <v>78905229.206400007</v>
      </c>
      <c r="P13" s="71">
        <v>27679</v>
      </c>
      <c r="Q13" s="71">
        <v>29863</v>
      </c>
      <c r="R13" s="72">
        <v>-7.3133978501824997</v>
      </c>
      <c r="S13" s="71">
        <v>24.901845641099801</v>
      </c>
      <c r="T13" s="71">
        <v>25.066005123396799</v>
      </c>
      <c r="U13" s="73">
        <v>-0.65922616605634499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248796.76879999999</v>
      </c>
      <c r="E14" s="71">
        <v>186637.89749999999</v>
      </c>
      <c r="F14" s="72">
        <v>133.304528251021</v>
      </c>
      <c r="G14" s="71">
        <v>155228.2537</v>
      </c>
      <c r="H14" s="72">
        <v>60.278018253580299</v>
      </c>
      <c r="I14" s="71">
        <v>40338.953999999998</v>
      </c>
      <c r="J14" s="72">
        <v>16.213616517032499</v>
      </c>
      <c r="K14" s="71">
        <v>16605.284599999999</v>
      </c>
      <c r="L14" s="72">
        <v>10.6973338965031</v>
      </c>
      <c r="M14" s="72">
        <v>1.4292841087469199</v>
      </c>
      <c r="N14" s="71">
        <v>248796.76879999999</v>
      </c>
      <c r="O14" s="71">
        <v>41627072.684299998</v>
      </c>
      <c r="P14" s="71">
        <v>4596</v>
      </c>
      <c r="Q14" s="71">
        <v>4496</v>
      </c>
      <c r="R14" s="72">
        <v>2.22419928825623</v>
      </c>
      <c r="S14" s="71">
        <v>54.1333265448216</v>
      </c>
      <c r="T14" s="71">
        <v>56.784381361210002</v>
      </c>
      <c r="U14" s="73">
        <v>-4.8972693636208504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179257.52910000001</v>
      </c>
      <c r="E15" s="71">
        <v>151979.2231</v>
      </c>
      <c r="F15" s="72">
        <v>117.948707358539</v>
      </c>
      <c r="G15" s="71">
        <v>95026.852499999994</v>
      </c>
      <c r="H15" s="72">
        <v>88.638815644241205</v>
      </c>
      <c r="I15" s="71">
        <v>5720.5752000000002</v>
      </c>
      <c r="J15" s="72">
        <v>3.1912607680811802</v>
      </c>
      <c r="K15" s="71">
        <v>23163.033100000001</v>
      </c>
      <c r="L15" s="72">
        <v>24.375250248344301</v>
      </c>
      <c r="M15" s="72">
        <v>-0.75302996048475201</v>
      </c>
      <c r="N15" s="71">
        <v>179257.52910000001</v>
      </c>
      <c r="O15" s="71">
        <v>32066588.394299999</v>
      </c>
      <c r="P15" s="71">
        <v>10241</v>
      </c>
      <c r="Q15" s="71">
        <v>9443</v>
      </c>
      <c r="R15" s="72">
        <v>8.4507042253521192</v>
      </c>
      <c r="S15" s="71">
        <v>17.5039087100869</v>
      </c>
      <c r="T15" s="71">
        <v>22.1399445832892</v>
      </c>
      <c r="U15" s="73">
        <v>-26.4857178472984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1567172.5074</v>
      </c>
      <c r="E16" s="71">
        <v>1326774.6281999999</v>
      </c>
      <c r="F16" s="72">
        <v>118.118968669618</v>
      </c>
      <c r="G16" s="71">
        <v>909865.87749999994</v>
      </c>
      <c r="H16" s="72">
        <v>72.242145370486199</v>
      </c>
      <c r="I16" s="71">
        <v>-59221.0556</v>
      </c>
      <c r="J16" s="72">
        <v>-3.7788472756103899</v>
      </c>
      <c r="K16" s="71">
        <v>74965.098700000002</v>
      </c>
      <c r="L16" s="72">
        <v>8.2391372787798591</v>
      </c>
      <c r="M16" s="72">
        <v>-1.7899816931742401</v>
      </c>
      <c r="N16" s="71">
        <v>1567172.5074</v>
      </c>
      <c r="O16" s="71">
        <v>237771791.82460001</v>
      </c>
      <c r="P16" s="71">
        <v>78621</v>
      </c>
      <c r="Q16" s="71">
        <v>73525</v>
      </c>
      <c r="R16" s="72">
        <v>6.93097585855151</v>
      </c>
      <c r="S16" s="71">
        <v>19.933255840042701</v>
      </c>
      <c r="T16" s="71">
        <v>27.6543984155049</v>
      </c>
      <c r="U16" s="73">
        <v>-38.734979560898701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685693.79319999996</v>
      </c>
      <c r="E17" s="71">
        <v>1062310.6788000001</v>
      </c>
      <c r="F17" s="72">
        <v>64.547387773091799</v>
      </c>
      <c r="G17" s="71">
        <v>480917.56849999999</v>
      </c>
      <c r="H17" s="72">
        <v>42.580316901024197</v>
      </c>
      <c r="I17" s="71">
        <v>37950.216</v>
      </c>
      <c r="J17" s="72">
        <v>5.53457190022002</v>
      </c>
      <c r="K17" s="71">
        <v>58887.018100000001</v>
      </c>
      <c r="L17" s="72">
        <v>12.244721747985</v>
      </c>
      <c r="M17" s="72">
        <v>-0.35554189659333402</v>
      </c>
      <c r="N17" s="71">
        <v>685693.79319999996</v>
      </c>
      <c r="O17" s="71">
        <v>227644933.6726</v>
      </c>
      <c r="P17" s="71">
        <v>20819</v>
      </c>
      <c r="Q17" s="71">
        <v>19472</v>
      </c>
      <c r="R17" s="72">
        <v>6.9176253081347596</v>
      </c>
      <c r="S17" s="71">
        <v>32.9359620154666</v>
      </c>
      <c r="T17" s="71">
        <v>62.946395367707503</v>
      </c>
      <c r="U17" s="73">
        <v>-91.117524783845695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2269154.5825999998</v>
      </c>
      <c r="E18" s="71">
        <v>2085097.7424000001</v>
      </c>
      <c r="F18" s="72">
        <v>108.82725238521201</v>
      </c>
      <c r="G18" s="71">
        <v>2159811.8128</v>
      </c>
      <c r="H18" s="72">
        <v>5.0626063415333702</v>
      </c>
      <c r="I18" s="71">
        <v>125566.9601</v>
      </c>
      <c r="J18" s="72">
        <v>5.53364504396722</v>
      </c>
      <c r="K18" s="71">
        <v>353687.1974</v>
      </c>
      <c r="L18" s="72">
        <v>16.375834010347301</v>
      </c>
      <c r="M18" s="72">
        <v>-0.64497736694158303</v>
      </c>
      <c r="N18" s="71">
        <v>2269154.5825999998</v>
      </c>
      <c r="O18" s="71">
        <v>526433944.05220002</v>
      </c>
      <c r="P18" s="71">
        <v>108821</v>
      </c>
      <c r="Q18" s="71">
        <v>109775</v>
      </c>
      <c r="R18" s="72">
        <v>-0.86905033022091105</v>
      </c>
      <c r="S18" s="71">
        <v>20.8521754312127</v>
      </c>
      <c r="T18" s="71">
        <v>24.7950421662491</v>
      </c>
      <c r="U18" s="73">
        <v>-18.908658945649002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1117638.7313000001</v>
      </c>
      <c r="E19" s="71">
        <v>765066.51859999995</v>
      </c>
      <c r="F19" s="72">
        <v>146.08386383777099</v>
      </c>
      <c r="G19" s="71">
        <v>408380.64409999998</v>
      </c>
      <c r="H19" s="72">
        <v>173.675735480334</v>
      </c>
      <c r="I19" s="71">
        <v>-86532.869399999996</v>
      </c>
      <c r="J19" s="72">
        <v>-7.7424723192393197</v>
      </c>
      <c r="K19" s="71">
        <v>60968.476300000002</v>
      </c>
      <c r="L19" s="72">
        <v>14.9293256624255</v>
      </c>
      <c r="M19" s="72">
        <v>-2.4193051007902602</v>
      </c>
      <c r="N19" s="71">
        <v>1117638.7313000001</v>
      </c>
      <c r="O19" s="71">
        <v>158318663.73449999</v>
      </c>
      <c r="P19" s="71">
        <v>14585</v>
      </c>
      <c r="Q19" s="71">
        <v>16372</v>
      </c>
      <c r="R19" s="72">
        <v>-10.9149767896409</v>
      </c>
      <c r="S19" s="71">
        <v>76.629326794652002</v>
      </c>
      <c r="T19" s="71">
        <v>79.882087277058403</v>
      </c>
      <c r="U19" s="73">
        <v>-4.2447984583278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1946388.2159</v>
      </c>
      <c r="E20" s="71">
        <v>1307548.4757999999</v>
      </c>
      <c r="F20" s="72">
        <v>148.85782454139101</v>
      </c>
      <c r="G20" s="71">
        <v>734924.60450000002</v>
      </c>
      <c r="H20" s="72">
        <v>164.841890444559</v>
      </c>
      <c r="I20" s="71">
        <v>-46855.5023</v>
      </c>
      <c r="J20" s="72">
        <v>-2.4073050749710898</v>
      </c>
      <c r="K20" s="71">
        <v>83334.514599999995</v>
      </c>
      <c r="L20" s="72">
        <v>11.3391923592891</v>
      </c>
      <c r="M20" s="72">
        <v>-1.5622580574795799</v>
      </c>
      <c r="N20" s="71">
        <v>1946388.2159</v>
      </c>
      <c r="O20" s="71">
        <v>255432650.03999999</v>
      </c>
      <c r="P20" s="71">
        <v>61223</v>
      </c>
      <c r="Q20" s="71">
        <v>63298</v>
      </c>
      <c r="R20" s="72">
        <v>-3.2781446491200401</v>
      </c>
      <c r="S20" s="71">
        <v>31.791781126374101</v>
      </c>
      <c r="T20" s="71">
        <v>41.1951152500869</v>
      </c>
      <c r="U20" s="73">
        <v>-29.577877648106799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475047.50939999998</v>
      </c>
      <c r="E21" s="71">
        <v>470705.14769999997</v>
      </c>
      <c r="F21" s="72">
        <v>100.92252267076699</v>
      </c>
      <c r="G21" s="71">
        <v>319718.48739999998</v>
      </c>
      <c r="H21" s="72">
        <v>48.583059197846097</v>
      </c>
      <c r="I21" s="71">
        <v>46820.5504</v>
      </c>
      <c r="J21" s="72">
        <v>9.8559721866842001</v>
      </c>
      <c r="K21" s="71">
        <v>53243.4447</v>
      </c>
      <c r="L21" s="72">
        <v>16.653226759886099</v>
      </c>
      <c r="M21" s="72">
        <v>-0.120632583714104</v>
      </c>
      <c r="N21" s="71">
        <v>475047.50939999998</v>
      </c>
      <c r="O21" s="71">
        <v>95727954.956900001</v>
      </c>
      <c r="P21" s="71">
        <v>41282</v>
      </c>
      <c r="Q21" s="71">
        <v>43205</v>
      </c>
      <c r="R21" s="72">
        <v>-4.4508737414651103</v>
      </c>
      <c r="S21" s="71">
        <v>11.5073763238215</v>
      </c>
      <c r="T21" s="71">
        <v>11.583925240134199</v>
      </c>
      <c r="U21" s="73">
        <v>-0.66521606801246103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1771659.3854</v>
      </c>
      <c r="E22" s="71">
        <v>1568129.7589</v>
      </c>
      <c r="F22" s="72">
        <v>112.979131691421</v>
      </c>
      <c r="G22" s="71">
        <v>1273126.8215000001</v>
      </c>
      <c r="H22" s="72">
        <v>39.1581227793652</v>
      </c>
      <c r="I22" s="71">
        <v>169053.29</v>
      </c>
      <c r="J22" s="72">
        <v>9.5420875701697998</v>
      </c>
      <c r="K22" s="71">
        <v>159159.57029999999</v>
      </c>
      <c r="L22" s="72">
        <v>12.501470208009399</v>
      </c>
      <c r="M22" s="72">
        <v>6.2162266971136998E-2</v>
      </c>
      <c r="N22" s="71">
        <v>1771659.3854</v>
      </c>
      <c r="O22" s="71">
        <v>314045224.80839998</v>
      </c>
      <c r="P22" s="71">
        <v>100569</v>
      </c>
      <c r="Q22" s="71">
        <v>94406</v>
      </c>
      <c r="R22" s="72">
        <v>6.5281867677901904</v>
      </c>
      <c r="S22" s="71">
        <v>17.616356783899601</v>
      </c>
      <c r="T22" s="71">
        <v>17.4712783848484</v>
      </c>
      <c r="U22" s="73">
        <v>0.82354371469013099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6801439.2127</v>
      </c>
      <c r="E23" s="71">
        <v>4175272.9366000001</v>
      </c>
      <c r="F23" s="72">
        <v>162.89807435291999</v>
      </c>
      <c r="G23" s="71">
        <v>2706209.2447000002</v>
      </c>
      <c r="H23" s="72">
        <v>151.32717383256099</v>
      </c>
      <c r="I23" s="71">
        <v>-743983.45079999999</v>
      </c>
      <c r="J23" s="72">
        <v>-10.9386179532531</v>
      </c>
      <c r="K23" s="71">
        <v>79209.554199999999</v>
      </c>
      <c r="L23" s="72">
        <v>2.9269560125525702</v>
      </c>
      <c r="M23" s="72">
        <v>-10.3925973743203</v>
      </c>
      <c r="N23" s="71">
        <v>6801439.2127</v>
      </c>
      <c r="O23" s="71">
        <v>673857633.12119997</v>
      </c>
      <c r="P23" s="71">
        <v>114298</v>
      </c>
      <c r="Q23" s="71">
        <v>117506</v>
      </c>
      <c r="R23" s="72">
        <v>-2.73007335795619</v>
      </c>
      <c r="S23" s="71">
        <v>59.506196195034001</v>
      </c>
      <c r="T23" s="71">
        <v>41.2460959542491</v>
      </c>
      <c r="U23" s="73">
        <v>30.686048526672199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373830.28450000001</v>
      </c>
      <c r="E24" s="71">
        <v>394246.87599999999</v>
      </c>
      <c r="F24" s="72">
        <v>94.821368857213201</v>
      </c>
      <c r="G24" s="71">
        <v>278308.96960000001</v>
      </c>
      <c r="H24" s="72">
        <v>34.3220396515743</v>
      </c>
      <c r="I24" s="71">
        <v>51174.852099999996</v>
      </c>
      <c r="J24" s="72">
        <v>13.6893275429642</v>
      </c>
      <c r="K24" s="71">
        <v>53575.903700000003</v>
      </c>
      <c r="L24" s="72">
        <v>19.2505127581774</v>
      </c>
      <c r="M24" s="72">
        <v>-4.4815886138753001E-2</v>
      </c>
      <c r="N24" s="71">
        <v>373830.28450000001</v>
      </c>
      <c r="O24" s="71">
        <v>63307074.836599998</v>
      </c>
      <c r="P24" s="71">
        <v>34062</v>
      </c>
      <c r="Q24" s="71">
        <v>32195</v>
      </c>
      <c r="R24" s="72">
        <v>5.7990371175648399</v>
      </c>
      <c r="S24" s="71">
        <v>10.9749951412131</v>
      </c>
      <c r="T24" s="71">
        <v>10.3699731728529</v>
      </c>
      <c r="U24" s="73">
        <v>5.5127310816583899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425280.55249999999</v>
      </c>
      <c r="E25" s="71">
        <v>372431.70520000003</v>
      </c>
      <c r="F25" s="72">
        <v>114.190211671592</v>
      </c>
      <c r="G25" s="71">
        <v>251318.91039999999</v>
      </c>
      <c r="H25" s="72">
        <v>69.219479673504097</v>
      </c>
      <c r="I25" s="71">
        <v>30525.016899999999</v>
      </c>
      <c r="J25" s="72">
        <v>7.1776188025903203</v>
      </c>
      <c r="K25" s="71">
        <v>19303.183400000002</v>
      </c>
      <c r="L25" s="72">
        <v>7.6807524627880097</v>
      </c>
      <c r="M25" s="72">
        <v>0.58134626125968403</v>
      </c>
      <c r="N25" s="71">
        <v>425280.55249999999</v>
      </c>
      <c r="O25" s="71">
        <v>70287745.656200007</v>
      </c>
      <c r="P25" s="71">
        <v>25822</v>
      </c>
      <c r="Q25" s="71">
        <v>23793</v>
      </c>
      <c r="R25" s="72">
        <v>8.5277182364561099</v>
      </c>
      <c r="S25" s="71">
        <v>16.4696984160793</v>
      </c>
      <c r="T25" s="71">
        <v>14.894659404026401</v>
      </c>
      <c r="U25" s="73">
        <v>9.5632535111584893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1032974.2156</v>
      </c>
      <c r="E26" s="71">
        <v>693846.72019999998</v>
      </c>
      <c r="F26" s="72">
        <v>148.87642839937999</v>
      </c>
      <c r="G26" s="71">
        <v>680126.85510000004</v>
      </c>
      <c r="H26" s="72">
        <v>51.879639489918397</v>
      </c>
      <c r="I26" s="71">
        <v>123226.33749999999</v>
      </c>
      <c r="J26" s="72">
        <v>11.929275255764701</v>
      </c>
      <c r="K26" s="71">
        <v>127100.40700000001</v>
      </c>
      <c r="L26" s="72">
        <v>18.687750093519298</v>
      </c>
      <c r="M26" s="72">
        <v>-3.0480386266584E-2</v>
      </c>
      <c r="N26" s="71">
        <v>1032974.2156</v>
      </c>
      <c r="O26" s="71">
        <v>150463083.6771</v>
      </c>
      <c r="P26" s="71">
        <v>62155</v>
      </c>
      <c r="Q26" s="71">
        <v>60623</v>
      </c>
      <c r="R26" s="72">
        <v>2.5270936773171799</v>
      </c>
      <c r="S26" s="71">
        <v>16.619326129836701</v>
      </c>
      <c r="T26" s="71">
        <v>21.803981868267801</v>
      </c>
      <c r="U26" s="73">
        <v>-31.196546104977799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268976.76289999997</v>
      </c>
      <c r="E27" s="71">
        <v>382569.01949999999</v>
      </c>
      <c r="F27" s="72">
        <v>70.308035724257095</v>
      </c>
      <c r="G27" s="71">
        <v>255335.1415</v>
      </c>
      <c r="H27" s="72">
        <v>5.3426337322236597</v>
      </c>
      <c r="I27" s="71">
        <v>71933.678599999999</v>
      </c>
      <c r="J27" s="72">
        <v>26.743454648066901</v>
      </c>
      <c r="K27" s="71">
        <v>83849.129499999995</v>
      </c>
      <c r="L27" s="72">
        <v>32.838852109199401</v>
      </c>
      <c r="M27" s="72">
        <v>-0.142105839035574</v>
      </c>
      <c r="N27" s="71">
        <v>268976.76289999997</v>
      </c>
      <c r="O27" s="71">
        <v>56088895.325099997</v>
      </c>
      <c r="P27" s="71">
        <v>37814</v>
      </c>
      <c r="Q27" s="71">
        <v>36233</v>
      </c>
      <c r="R27" s="72">
        <v>4.3634256064913197</v>
      </c>
      <c r="S27" s="71">
        <v>7.1131528772412302</v>
      </c>
      <c r="T27" s="71">
        <v>7.0792246708801398</v>
      </c>
      <c r="U27" s="73">
        <v>0.47697845029663499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1389776.8537000001</v>
      </c>
      <c r="E28" s="71">
        <v>1138654.7564999999</v>
      </c>
      <c r="F28" s="72">
        <v>122.05427903115201</v>
      </c>
      <c r="G28" s="71">
        <v>872028.11580000003</v>
      </c>
      <c r="H28" s="72">
        <v>59.372940908564203</v>
      </c>
      <c r="I28" s="71">
        <v>599.04859999999996</v>
      </c>
      <c r="J28" s="72">
        <v>4.3103941356136002E-2</v>
      </c>
      <c r="K28" s="71">
        <v>25103.880099999998</v>
      </c>
      <c r="L28" s="72">
        <v>2.8787925119787801</v>
      </c>
      <c r="M28" s="72">
        <v>-0.97613721075731197</v>
      </c>
      <c r="N28" s="71">
        <v>1389776.8537000001</v>
      </c>
      <c r="O28" s="71">
        <v>199456724.05180001</v>
      </c>
      <c r="P28" s="71">
        <v>56526</v>
      </c>
      <c r="Q28" s="71">
        <v>53734</v>
      </c>
      <c r="R28" s="72">
        <v>5.1959653106040902</v>
      </c>
      <c r="S28" s="71">
        <v>24.586506274988501</v>
      </c>
      <c r="T28" s="71">
        <v>23.4095487624223</v>
      </c>
      <c r="U28" s="73">
        <v>4.7870059267570504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831070.19369999995</v>
      </c>
      <c r="E29" s="71">
        <v>894366.61540000001</v>
      </c>
      <c r="F29" s="72">
        <v>92.922765607514194</v>
      </c>
      <c r="G29" s="71">
        <v>573375.92189999996</v>
      </c>
      <c r="H29" s="72">
        <v>44.9433368157624</v>
      </c>
      <c r="I29" s="71">
        <v>131039.75410000001</v>
      </c>
      <c r="J29" s="72">
        <v>15.7675916057823</v>
      </c>
      <c r="K29" s="71">
        <v>91824.332699999999</v>
      </c>
      <c r="L29" s="72">
        <v>16.0146823737769</v>
      </c>
      <c r="M29" s="72">
        <v>0.42707003957350897</v>
      </c>
      <c r="N29" s="71">
        <v>831070.19369999995</v>
      </c>
      <c r="O29" s="71">
        <v>148672603.93450001</v>
      </c>
      <c r="P29" s="71">
        <v>113955</v>
      </c>
      <c r="Q29" s="71">
        <v>112402</v>
      </c>
      <c r="R29" s="72">
        <v>1.38164801338054</v>
      </c>
      <c r="S29" s="71">
        <v>7.2929682216664498</v>
      </c>
      <c r="T29" s="71">
        <v>6.7706481370438301</v>
      </c>
      <c r="U29" s="73">
        <v>7.1619684708192901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1939571.5641000001</v>
      </c>
      <c r="E30" s="71">
        <v>1539703.2764000001</v>
      </c>
      <c r="F30" s="72">
        <v>125.970477158101</v>
      </c>
      <c r="G30" s="71">
        <v>1339133.3970000001</v>
      </c>
      <c r="H30" s="72">
        <v>44.837815892362499</v>
      </c>
      <c r="I30" s="71">
        <v>163217.2015</v>
      </c>
      <c r="J30" s="72">
        <v>8.4151162308742204</v>
      </c>
      <c r="K30" s="71">
        <v>161176.4651</v>
      </c>
      <c r="L30" s="72">
        <v>12.0358782374539</v>
      </c>
      <c r="M30" s="72">
        <v>1.2661503642817E-2</v>
      </c>
      <c r="N30" s="71">
        <v>1939571.5641000001</v>
      </c>
      <c r="O30" s="71">
        <v>275813952.02240002</v>
      </c>
      <c r="P30" s="71">
        <v>101260</v>
      </c>
      <c r="Q30" s="71">
        <v>95029</v>
      </c>
      <c r="R30" s="72">
        <v>6.5569457744478097</v>
      </c>
      <c r="S30" s="71">
        <v>19.1543705717954</v>
      </c>
      <c r="T30" s="71">
        <v>19.4499646676278</v>
      </c>
      <c r="U30" s="73">
        <v>-1.5432200955099999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2819770.7787000001</v>
      </c>
      <c r="E31" s="71">
        <v>1181750.7246999999</v>
      </c>
      <c r="F31" s="72">
        <v>238.60960858863299</v>
      </c>
      <c r="G31" s="71">
        <v>712353.43929999997</v>
      </c>
      <c r="H31" s="72">
        <v>295.83872599406101</v>
      </c>
      <c r="I31" s="71">
        <v>-104696.8876</v>
      </c>
      <c r="J31" s="72">
        <v>-3.7129573932342299</v>
      </c>
      <c r="K31" s="71">
        <v>26330.399600000001</v>
      </c>
      <c r="L31" s="72">
        <v>3.69625499750149</v>
      </c>
      <c r="M31" s="72">
        <v>-4.9762741618247199</v>
      </c>
      <c r="N31" s="71">
        <v>2819770.7787000001</v>
      </c>
      <c r="O31" s="71">
        <v>264838552.5652</v>
      </c>
      <c r="P31" s="71">
        <v>56747</v>
      </c>
      <c r="Q31" s="71">
        <v>57711</v>
      </c>
      <c r="R31" s="72">
        <v>-1.6703921262844099</v>
      </c>
      <c r="S31" s="71">
        <v>49.690217609741502</v>
      </c>
      <c r="T31" s="71">
        <v>53.090747093275098</v>
      </c>
      <c r="U31" s="73">
        <v>-6.8434586264862096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136726.15650000001</v>
      </c>
      <c r="E32" s="71">
        <v>167026.39129999999</v>
      </c>
      <c r="F32" s="72">
        <v>81.859013677918099</v>
      </c>
      <c r="G32" s="71">
        <v>123559.137</v>
      </c>
      <c r="H32" s="72">
        <v>10.656451493344401</v>
      </c>
      <c r="I32" s="71">
        <v>34820.984799999998</v>
      </c>
      <c r="J32" s="72">
        <v>25.467683500632901</v>
      </c>
      <c r="K32" s="71">
        <v>35397.745000000003</v>
      </c>
      <c r="L32" s="72">
        <v>28.648423628921901</v>
      </c>
      <c r="M32" s="72">
        <v>-1.6293698934777001E-2</v>
      </c>
      <c r="N32" s="71">
        <v>136726.15650000001</v>
      </c>
      <c r="O32" s="71">
        <v>28559532.753400002</v>
      </c>
      <c r="P32" s="71">
        <v>28823</v>
      </c>
      <c r="Q32" s="71">
        <v>27515</v>
      </c>
      <c r="R32" s="72">
        <v>4.75377067054335</v>
      </c>
      <c r="S32" s="71">
        <v>4.7436476598549797</v>
      </c>
      <c r="T32" s="71">
        <v>4.5814173069235</v>
      </c>
      <c r="U32" s="73">
        <v>3.4199494685159499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1">
        <v>172.99539999999999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232456.48550000001</v>
      </c>
      <c r="E35" s="71">
        <v>220899.535</v>
      </c>
      <c r="F35" s="72">
        <v>105.231767690231</v>
      </c>
      <c r="G35" s="71">
        <v>146702.09150000001</v>
      </c>
      <c r="H35" s="72">
        <v>58.454786242771398</v>
      </c>
      <c r="I35" s="71">
        <v>20263.740000000002</v>
      </c>
      <c r="J35" s="72">
        <v>8.7172186039094193</v>
      </c>
      <c r="K35" s="71">
        <v>21233.817599999998</v>
      </c>
      <c r="L35" s="72">
        <v>14.4741069352784</v>
      </c>
      <c r="M35" s="72">
        <v>-4.5685501226119002E-2</v>
      </c>
      <c r="N35" s="71">
        <v>232456.48550000001</v>
      </c>
      <c r="O35" s="71">
        <v>40597729.113300003</v>
      </c>
      <c r="P35" s="71">
        <v>16564</v>
      </c>
      <c r="Q35" s="71">
        <v>16052</v>
      </c>
      <c r="R35" s="72">
        <v>3.18963369050587</v>
      </c>
      <c r="S35" s="71">
        <v>14.0338375694277</v>
      </c>
      <c r="T35" s="71">
        <v>14.173487590331399</v>
      </c>
      <c r="U35" s="73">
        <v>-0.99509503521669096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72162.429999999993</v>
      </c>
      <c r="E36" s="74"/>
      <c r="F36" s="74"/>
      <c r="G36" s="74"/>
      <c r="H36" s="74"/>
      <c r="I36" s="71">
        <v>2822.96</v>
      </c>
      <c r="J36" s="72">
        <v>3.9119525215544999</v>
      </c>
      <c r="K36" s="74"/>
      <c r="L36" s="74"/>
      <c r="M36" s="74"/>
      <c r="N36" s="71">
        <v>72162.429999999993</v>
      </c>
      <c r="O36" s="71">
        <v>13765882.07</v>
      </c>
      <c r="P36" s="71">
        <v>72</v>
      </c>
      <c r="Q36" s="71">
        <v>71</v>
      </c>
      <c r="R36" s="72">
        <v>1.40845070422535</v>
      </c>
      <c r="S36" s="71">
        <v>1002.25597222222</v>
      </c>
      <c r="T36" s="71">
        <v>2051.95690140845</v>
      </c>
      <c r="U36" s="73">
        <v>-104.733816338236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676113.83</v>
      </c>
      <c r="E37" s="71">
        <v>261897.7836</v>
      </c>
      <c r="F37" s="72">
        <v>258.15943178527903</v>
      </c>
      <c r="G37" s="71">
        <v>511627.44</v>
      </c>
      <c r="H37" s="72">
        <v>32.149641934764098</v>
      </c>
      <c r="I37" s="71">
        <v>-110501.89</v>
      </c>
      <c r="J37" s="72">
        <v>-16.343681359099001</v>
      </c>
      <c r="K37" s="71">
        <v>-69151.53</v>
      </c>
      <c r="L37" s="72">
        <v>-13.515993200052</v>
      </c>
      <c r="M37" s="72">
        <v>0.59796739132163801</v>
      </c>
      <c r="N37" s="71">
        <v>676113.83</v>
      </c>
      <c r="O37" s="71">
        <v>105277327.33</v>
      </c>
      <c r="P37" s="71">
        <v>252</v>
      </c>
      <c r="Q37" s="71">
        <v>389</v>
      </c>
      <c r="R37" s="72">
        <v>-35.218508997429304</v>
      </c>
      <c r="S37" s="71">
        <v>2682.99138888889</v>
      </c>
      <c r="T37" s="71">
        <v>2327.4674550128502</v>
      </c>
      <c r="U37" s="73">
        <v>13.2510277650674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639791.78</v>
      </c>
      <c r="E38" s="71">
        <v>209761.07860000001</v>
      </c>
      <c r="F38" s="72">
        <v>305.00976838512503</v>
      </c>
      <c r="G38" s="71">
        <v>972001.68</v>
      </c>
      <c r="H38" s="72">
        <v>-34.177914178090703</v>
      </c>
      <c r="I38" s="71">
        <v>-65378.04</v>
      </c>
      <c r="J38" s="72">
        <v>-10.218643321738201</v>
      </c>
      <c r="K38" s="71">
        <v>-33459.69</v>
      </c>
      <c r="L38" s="72">
        <v>-3.44234898853261</v>
      </c>
      <c r="M38" s="72">
        <v>0.95393442079110702</v>
      </c>
      <c r="N38" s="71">
        <v>639791.78</v>
      </c>
      <c r="O38" s="71">
        <v>110936534.86</v>
      </c>
      <c r="P38" s="71">
        <v>274</v>
      </c>
      <c r="Q38" s="71">
        <v>291</v>
      </c>
      <c r="R38" s="72">
        <v>-5.8419243986254301</v>
      </c>
      <c r="S38" s="71">
        <v>2335.0064963503701</v>
      </c>
      <c r="T38" s="71">
        <v>2671.8653951890001</v>
      </c>
      <c r="U38" s="73">
        <v>-14.4264651668058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489218.22</v>
      </c>
      <c r="E39" s="71">
        <v>151619.16089999999</v>
      </c>
      <c r="F39" s="72">
        <v>322.662529653928</v>
      </c>
      <c r="G39" s="71">
        <v>468490.99</v>
      </c>
      <c r="H39" s="72">
        <v>4.4242537086999398</v>
      </c>
      <c r="I39" s="71">
        <v>-102248.92</v>
      </c>
      <c r="J39" s="72">
        <v>-20.900472594826901</v>
      </c>
      <c r="K39" s="71">
        <v>-67371.98</v>
      </c>
      <c r="L39" s="72">
        <v>-14.3806351537305</v>
      </c>
      <c r="M39" s="72">
        <v>0.51767723020757295</v>
      </c>
      <c r="N39" s="71">
        <v>489218.22</v>
      </c>
      <c r="O39" s="71">
        <v>72164423.540000007</v>
      </c>
      <c r="P39" s="71">
        <v>262</v>
      </c>
      <c r="Q39" s="71">
        <v>364</v>
      </c>
      <c r="R39" s="72">
        <v>-28.021978021978001</v>
      </c>
      <c r="S39" s="71">
        <v>1867.2451145038201</v>
      </c>
      <c r="T39" s="71">
        <v>1977.78607142857</v>
      </c>
      <c r="U39" s="73">
        <v>-5.9200024713481998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2.89</v>
      </c>
      <c r="E40" s="74"/>
      <c r="F40" s="74"/>
      <c r="G40" s="71">
        <v>2.74</v>
      </c>
      <c r="H40" s="72">
        <v>5.4744525547445502</v>
      </c>
      <c r="I40" s="71">
        <v>2.89</v>
      </c>
      <c r="J40" s="72">
        <v>100</v>
      </c>
      <c r="K40" s="71">
        <v>0.56000000000000005</v>
      </c>
      <c r="L40" s="72">
        <v>20.437956204379599</v>
      </c>
      <c r="M40" s="72">
        <v>4.16071428571429</v>
      </c>
      <c r="N40" s="71">
        <v>2.89</v>
      </c>
      <c r="O40" s="71">
        <v>3879.31</v>
      </c>
      <c r="P40" s="71">
        <v>7</v>
      </c>
      <c r="Q40" s="71">
        <v>32</v>
      </c>
      <c r="R40" s="72">
        <v>-78.125</v>
      </c>
      <c r="S40" s="71">
        <v>0.41285714285714298</v>
      </c>
      <c r="T40" s="71">
        <v>0.2684375</v>
      </c>
      <c r="U40" s="73">
        <v>34.980536332179902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162007.34169999999</v>
      </c>
      <c r="E41" s="71">
        <v>133040.65530000001</v>
      </c>
      <c r="F41" s="72">
        <v>121.77280796962501</v>
      </c>
      <c r="G41" s="71">
        <v>269621.36800000002</v>
      </c>
      <c r="H41" s="72">
        <v>-39.913018429607597</v>
      </c>
      <c r="I41" s="71">
        <v>9631.0110999999997</v>
      </c>
      <c r="J41" s="72">
        <v>5.9447991670861402</v>
      </c>
      <c r="K41" s="71">
        <v>14709.646500000001</v>
      </c>
      <c r="L41" s="72">
        <v>5.4556679276250799</v>
      </c>
      <c r="M41" s="72">
        <v>-0.34525883405831698</v>
      </c>
      <c r="N41" s="71">
        <v>162007.34169999999</v>
      </c>
      <c r="O41" s="71">
        <v>45007803.022</v>
      </c>
      <c r="P41" s="71">
        <v>268</v>
      </c>
      <c r="Q41" s="71">
        <v>247</v>
      </c>
      <c r="R41" s="72">
        <v>8.50202429149798</v>
      </c>
      <c r="S41" s="71">
        <v>604.50500634328398</v>
      </c>
      <c r="T41" s="71">
        <v>638.74528299595204</v>
      </c>
      <c r="U41" s="73">
        <v>-5.6641841330299503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545769.45160000003</v>
      </c>
      <c r="E42" s="71">
        <v>414834.51689999999</v>
      </c>
      <c r="F42" s="72">
        <v>131.56317263048899</v>
      </c>
      <c r="G42" s="71">
        <v>468733.44699999999</v>
      </c>
      <c r="H42" s="72">
        <v>16.434928015708699</v>
      </c>
      <c r="I42" s="71">
        <v>7937.6139999999996</v>
      </c>
      <c r="J42" s="72">
        <v>1.45438957360654</v>
      </c>
      <c r="K42" s="71">
        <v>27589.227200000001</v>
      </c>
      <c r="L42" s="72">
        <v>5.8859096521866103</v>
      </c>
      <c r="M42" s="72">
        <v>-0.712292992389435</v>
      </c>
      <c r="N42" s="71">
        <v>545769.45160000003</v>
      </c>
      <c r="O42" s="71">
        <v>114782318.16779999</v>
      </c>
      <c r="P42" s="71">
        <v>2634</v>
      </c>
      <c r="Q42" s="71">
        <v>2346</v>
      </c>
      <c r="R42" s="72">
        <v>12.2762148337596</v>
      </c>
      <c r="S42" s="71">
        <v>207.20176598329499</v>
      </c>
      <c r="T42" s="71">
        <v>221.189652216539</v>
      </c>
      <c r="U42" s="73">
        <v>-6.7508528061344402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218299.74</v>
      </c>
      <c r="E43" s="71">
        <v>112692.5203</v>
      </c>
      <c r="F43" s="72">
        <v>193.71271440097499</v>
      </c>
      <c r="G43" s="71">
        <v>125252.17</v>
      </c>
      <c r="H43" s="72">
        <v>74.288189977067901</v>
      </c>
      <c r="I43" s="71">
        <v>-18749.919999999998</v>
      </c>
      <c r="J43" s="72">
        <v>-8.5890711551007808</v>
      </c>
      <c r="K43" s="71">
        <v>-13776.16</v>
      </c>
      <c r="L43" s="72">
        <v>-10.9987395827154</v>
      </c>
      <c r="M43" s="72">
        <v>0.361041102890791</v>
      </c>
      <c r="N43" s="71">
        <v>218299.74</v>
      </c>
      <c r="O43" s="71">
        <v>47150143.57</v>
      </c>
      <c r="P43" s="71">
        <v>136</v>
      </c>
      <c r="Q43" s="71">
        <v>202</v>
      </c>
      <c r="R43" s="72">
        <v>-32.673267326732699</v>
      </c>
      <c r="S43" s="71">
        <v>1605.1451470588199</v>
      </c>
      <c r="T43" s="71">
        <v>1649.8649009901001</v>
      </c>
      <c r="U43" s="73">
        <v>-2.7860255512230498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179704.31</v>
      </c>
      <c r="E44" s="71">
        <v>22931.444500000001</v>
      </c>
      <c r="F44" s="72">
        <v>783.65891865207197</v>
      </c>
      <c r="G44" s="71">
        <v>112100.04</v>
      </c>
      <c r="H44" s="72">
        <v>60.307088204428801</v>
      </c>
      <c r="I44" s="71">
        <v>22562.87</v>
      </c>
      <c r="J44" s="72">
        <v>12.555553063808</v>
      </c>
      <c r="K44" s="71">
        <v>12108.77</v>
      </c>
      <c r="L44" s="72">
        <v>10.8017535051727</v>
      </c>
      <c r="M44" s="72">
        <v>0.86334945663349805</v>
      </c>
      <c r="N44" s="71">
        <v>179704.31</v>
      </c>
      <c r="O44" s="71">
        <v>18497525.399999999</v>
      </c>
      <c r="P44" s="71">
        <v>135</v>
      </c>
      <c r="Q44" s="71">
        <v>150</v>
      </c>
      <c r="R44" s="72">
        <v>-10</v>
      </c>
      <c r="S44" s="71">
        <v>1331.1430370370399</v>
      </c>
      <c r="T44" s="71">
        <v>1419.7720666666701</v>
      </c>
      <c r="U44" s="73">
        <v>-6.6581146551243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16213.9174</v>
      </c>
      <c r="E45" s="77"/>
      <c r="F45" s="77"/>
      <c r="G45" s="76">
        <v>16761.785599999999</v>
      </c>
      <c r="H45" s="78">
        <v>-3.2685551114554401</v>
      </c>
      <c r="I45" s="76">
        <v>1042.6522</v>
      </c>
      <c r="J45" s="78">
        <v>6.4306001706903997</v>
      </c>
      <c r="K45" s="76">
        <v>1486.0359000000001</v>
      </c>
      <c r="L45" s="78">
        <v>8.86561811171239</v>
      </c>
      <c r="M45" s="78">
        <v>-0.29836674874409203</v>
      </c>
      <c r="N45" s="76">
        <v>16213.9174</v>
      </c>
      <c r="O45" s="76">
        <v>5880680.4374000002</v>
      </c>
      <c r="P45" s="76">
        <v>31</v>
      </c>
      <c r="Q45" s="76">
        <v>28</v>
      </c>
      <c r="R45" s="78">
        <v>10.714285714285699</v>
      </c>
      <c r="S45" s="76">
        <v>523.02959354838697</v>
      </c>
      <c r="T45" s="76">
        <v>1649.20235357143</v>
      </c>
      <c r="U45" s="79">
        <v>-215.31721606472701</v>
      </c>
      <c r="V45" s="40"/>
      <c r="W45" s="40"/>
    </row>
  </sheetData>
  <mergeCells count="43">
    <mergeCell ref="B17:C17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  <mergeCell ref="B29:C29"/>
    <mergeCell ref="B13:C13"/>
    <mergeCell ref="B14:C14"/>
    <mergeCell ref="B15:C15"/>
    <mergeCell ref="B16:C1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131481</v>
      </c>
      <c r="D2" s="32">
        <v>756184.29850256396</v>
      </c>
      <c r="E2" s="32">
        <v>630432.47581453004</v>
      </c>
      <c r="F2" s="32">
        <v>125751.82268803399</v>
      </c>
      <c r="G2" s="32">
        <v>630432.47581453004</v>
      </c>
      <c r="H2" s="32">
        <v>0.16629784952828899</v>
      </c>
    </row>
    <row r="3" spans="1:8" ht="14.25" x14ac:dyDescent="0.2">
      <c r="A3" s="32">
        <v>2</v>
      </c>
      <c r="B3" s="33">
        <v>13</v>
      </c>
      <c r="C3" s="32">
        <v>13847</v>
      </c>
      <c r="D3" s="32">
        <v>119764.89122456701</v>
      </c>
      <c r="E3" s="32">
        <v>95973.405189388097</v>
      </c>
      <c r="F3" s="32">
        <v>23791.486035178899</v>
      </c>
      <c r="G3" s="32">
        <v>95973.405189388097</v>
      </c>
      <c r="H3" s="32">
        <v>0.19865158972647701</v>
      </c>
    </row>
    <row r="4" spans="1:8" ht="14.25" x14ac:dyDescent="0.2">
      <c r="A4" s="32">
        <v>3</v>
      </c>
      <c r="B4" s="33">
        <v>14</v>
      </c>
      <c r="C4" s="32">
        <v>149465</v>
      </c>
      <c r="D4" s="32">
        <v>204012.47430854701</v>
      </c>
      <c r="E4" s="32">
        <v>154499.633289744</v>
      </c>
      <c r="F4" s="32">
        <v>49512.841018803403</v>
      </c>
      <c r="G4" s="32">
        <v>154499.633289744</v>
      </c>
      <c r="H4" s="32">
        <v>0.24269516453156001</v>
      </c>
    </row>
    <row r="5" spans="1:8" ht="14.25" x14ac:dyDescent="0.2">
      <c r="A5" s="32">
        <v>4</v>
      </c>
      <c r="B5" s="33">
        <v>15</v>
      </c>
      <c r="C5" s="32">
        <v>5782</v>
      </c>
      <c r="D5" s="32">
        <v>66792.472350427401</v>
      </c>
      <c r="E5" s="32">
        <v>61614.3113478632</v>
      </c>
      <c r="F5" s="32">
        <v>5178.1610025641003</v>
      </c>
      <c r="G5" s="32">
        <v>61614.3113478632</v>
      </c>
      <c r="H5" s="32">
        <v>7.7526116646750701E-2</v>
      </c>
    </row>
    <row r="6" spans="1:8" ht="14.25" x14ac:dyDescent="0.2">
      <c r="A6" s="32">
        <v>5</v>
      </c>
      <c r="B6" s="33">
        <v>16</v>
      </c>
      <c r="C6" s="32">
        <v>4650</v>
      </c>
      <c r="D6" s="32">
        <v>318106.63428376103</v>
      </c>
      <c r="E6" s="32">
        <v>352800.68472478603</v>
      </c>
      <c r="F6" s="32">
        <v>-34694.050441025604</v>
      </c>
      <c r="G6" s="32">
        <v>352800.68472478603</v>
      </c>
      <c r="H6" s="32">
        <v>-0.109064215272158</v>
      </c>
    </row>
    <row r="7" spans="1:8" ht="14.25" x14ac:dyDescent="0.2">
      <c r="A7" s="32">
        <v>6</v>
      </c>
      <c r="B7" s="33">
        <v>17</v>
      </c>
      <c r="C7" s="32">
        <v>62728</v>
      </c>
      <c r="D7" s="32">
        <v>689258.22021282103</v>
      </c>
      <c r="E7" s="32">
        <v>814692.59860341903</v>
      </c>
      <c r="F7" s="32">
        <v>-125434.37839059799</v>
      </c>
      <c r="G7" s="32">
        <v>814692.59860341903</v>
      </c>
      <c r="H7" s="32">
        <v>-0.18198459548566301</v>
      </c>
    </row>
    <row r="8" spans="1:8" ht="14.25" x14ac:dyDescent="0.2">
      <c r="A8" s="32">
        <v>7</v>
      </c>
      <c r="B8" s="33">
        <v>18</v>
      </c>
      <c r="C8" s="32">
        <v>134155</v>
      </c>
      <c r="D8" s="32">
        <v>248796.76973760701</v>
      </c>
      <c r="E8" s="32">
        <v>208457.82072222201</v>
      </c>
      <c r="F8" s="32">
        <v>40338.949015384598</v>
      </c>
      <c r="G8" s="32">
        <v>208457.82072222201</v>
      </c>
      <c r="H8" s="32">
        <v>0.16213614452441599</v>
      </c>
    </row>
    <row r="9" spans="1:8" ht="14.25" x14ac:dyDescent="0.2">
      <c r="A9" s="32">
        <v>8</v>
      </c>
      <c r="B9" s="33">
        <v>19</v>
      </c>
      <c r="C9" s="32">
        <v>37609</v>
      </c>
      <c r="D9" s="32">
        <v>179257.595199145</v>
      </c>
      <c r="E9" s="32">
        <v>173536.95343418801</v>
      </c>
      <c r="F9" s="32">
        <v>5720.6417649572604</v>
      </c>
      <c r="G9" s="32">
        <v>173536.95343418801</v>
      </c>
      <c r="H9" s="32">
        <v>3.19129672502967E-2</v>
      </c>
    </row>
    <row r="10" spans="1:8" ht="14.25" x14ac:dyDescent="0.2">
      <c r="A10" s="32">
        <v>9</v>
      </c>
      <c r="B10" s="33">
        <v>21</v>
      </c>
      <c r="C10" s="32">
        <v>415257</v>
      </c>
      <c r="D10" s="32">
        <v>1567171.81502051</v>
      </c>
      <c r="E10" s="32">
        <v>1626393.5616452999</v>
      </c>
      <c r="F10" s="32">
        <v>-59221.746624786298</v>
      </c>
      <c r="G10" s="32">
        <v>1626393.5616452999</v>
      </c>
      <c r="H10" s="35">
        <v>-3.7788930388600199E-2</v>
      </c>
    </row>
    <row r="11" spans="1:8" ht="14.25" x14ac:dyDescent="0.2">
      <c r="A11" s="32">
        <v>10</v>
      </c>
      <c r="B11" s="33">
        <v>22</v>
      </c>
      <c r="C11" s="32">
        <v>68531</v>
      </c>
      <c r="D11" s="32">
        <v>685694.23793675203</v>
      </c>
      <c r="E11" s="32">
        <v>647743.57803589699</v>
      </c>
      <c r="F11" s="32">
        <v>37950.659900854698</v>
      </c>
      <c r="G11" s="32">
        <v>647743.57803589699</v>
      </c>
      <c r="H11" s="32">
        <v>5.5346330479672502E-2</v>
      </c>
    </row>
    <row r="12" spans="1:8" ht="14.25" x14ac:dyDescent="0.2">
      <c r="A12" s="32">
        <v>11</v>
      </c>
      <c r="B12" s="33">
        <v>23</v>
      </c>
      <c r="C12" s="32">
        <v>404364.86300000001</v>
      </c>
      <c r="D12" s="32">
        <v>2269155.4804555201</v>
      </c>
      <c r="E12" s="32">
        <v>2143587.6195805199</v>
      </c>
      <c r="F12" s="32">
        <v>125567.860874994</v>
      </c>
      <c r="G12" s="32">
        <v>2143587.6195805199</v>
      </c>
      <c r="H12" s="32">
        <v>5.5336825509104098E-2</v>
      </c>
    </row>
    <row r="13" spans="1:8" ht="14.25" x14ac:dyDescent="0.2">
      <c r="A13" s="32">
        <v>12</v>
      </c>
      <c r="B13" s="33">
        <v>24</v>
      </c>
      <c r="C13" s="32">
        <v>26691</v>
      </c>
      <c r="D13" s="32">
        <v>1117638.8157504301</v>
      </c>
      <c r="E13" s="32">
        <v>1204171.6000683799</v>
      </c>
      <c r="F13" s="32">
        <v>-86532.784317948695</v>
      </c>
      <c r="G13" s="32">
        <v>1204171.6000683799</v>
      </c>
      <c r="H13" s="32">
        <v>-7.7424641215460194E-2</v>
      </c>
    </row>
    <row r="14" spans="1:8" ht="14.25" x14ac:dyDescent="0.2">
      <c r="A14" s="32">
        <v>13</v>
      </c>
      <c r="B14" s="33">
        <v>25</v>
      </c>
      <c r="C14" s="32">
        <v>142978.4</v>
      </c>
      <c r="D14" s="32">
        <v>1946388.1728000001</v>
      </c>
      <c r="E14" s="32">
        <v>1993243.7182</v>
      </c>
      <c r="F14" s="32">
        <v>-46855.545400000003</v>
      </c>
      <c r="G14" s="32">
        <v>1993243.7182</v>
      </c>
      <c r="H14" s="32">
        <v>-2.40730734263533E-2</v>
      </c>
    </row>
    <row r="15" spans="1:8" ht="14.25" x14ac:dyDescent="0.2">
      <c r="A15" s="32">
        <v>14</v>
      </c>
      <c r="B15" s="33">
        <v>26</v>
      </c>
      <c r="C15" s="32">
        <v>105096</v>
      </c>
      <c r="D15" s="32">
        <v>475046.77439055301</v>
      </c>
      <c r="E15" s="32">
        <v>428226.95886791497</v>
      </c>
      <c r="F15" s="32">
        <v>46819.8155226382</v>
      </c>
      <c r="G15" s="32">
        <v>428226.95886791497</v>
      </c>
      <c r="H15" s="32">
        <v>9.8558327404084198E-2</v>
      </c>
    </row>
    <row r="16" spans="1:8" ht="14.25" x14ac:dyDescent="0.2">
      <c r="A16" s="32">
        <v>15</v>
      </c>
      <c r="B16" s="33">
        <v>27</v>
      </c>
      <c r="C16" s="32">
        <v>259938.06</v>
      </c>
      <c r="D16" s="32">
        <v>1771660.08923333</v>
      </c>
      <c r="E16" s="32">
        <v>1602606.0918000001</v>
      </c>
      <c r="F16" s="32">
        <v>169053.99743333299</v>
      </c>
      <c r="G16" s="32">
        <v>1602606.0918000001</v>
      </c>
      <c r="H16" s="32">
        <v>9.5421237098866796E-2</v>
      </c>
    </row>
    <row r="17" spans="1:8" ht="14.25" x14ac:dyDescent="0.2">
      <c r="A17" s="32">
        <v>16</v>
      </c>
      <c r="B17" s="33">
        <v>29</v>
      </c>
      <c r="C17" s="32">
        <v>525542</v>
      </c>
      <c r="D17" s="32">
        <v>6801440.4631794896</v>
      </c>
      <c r="E17" s="32">
        <v>7545422.6945495699</v>
      </c>
      <c r="F17" s="32">
        <v>-743982.23137008504</v>
      </c>
      <c r="G17" s="32">
        <v>7545422.6945495699</v>
      </c>
      <c r="H17" s="32">
        <v>-0.109385980131376</v>
      </c>
    </row>
    <row r="18" spans="1:8" ht="14.25" x14ac:dyDescent="0.2">
      <c r="A18" s="32">
        <v>17</v>
      </c>
      <c r="B18" s="33">
        <v>31</v>
      </c>
      <c r="C18" s="32">
        <v>38351.006999999998</v>
      </c>
      <c r="D18" s="32">
        <v>373830.37498595403</v>
      </c>
      <c r="E18" s="32">
        <v>322655.42266908003</v>
      </c>
      <c r="F18" s="32">
        <v>51174.9523168737</v>
      </c>
      <c r="G18" s="32">
        <v>322655.42266908003</v>
      </c>
      <c r="H18" s="32">
        <v>0.13689351037565201</v>
      </c>
    </row>
    <row r="19" spans="1:8" ht="14.25" x14ac:dyDescent="0.2">
      <c r="A19" s="32">
        <v>18</v>
      </c>
      <c r="B19" s="33">
        <v>32</v>
      </c>
      <c r="C19" s="32">
        <v>29390.274000000001</v>
      </c>
      <c r="D19" s="32">
        <v>425280.54547657497</v>
      </c>
      <c r="E19" s="32">
        <v>394755.52131676802</v>
      </c>
      <c r="F19" s="32">
        <v>30525.024159806999</v>
      </c>
      <c r="G19" s="32">
        <v>394755.52131676802</v>
      </c>
      <c r="H19" s="32">
        <v>7.1776206281903301E-2</v>
      </c>
    </row>
    <row r="20" spans="1:8" ht="14.25" x14ac:dyDescent="0.2">
      <c r="A20" s="32">
        <v>19</v>
      </c>
      <c r="B20" s="33">
        <v>33</v>
      </c>
      <c r="C20" s="32">
        <v>106152.454</v>
      </c>
      <c r="D20" s="32">
        <v>1032973.86461612</v>
      </c>
      <c r="E20" s="32">
        <v>909747.917934075</v>
      </c>
      <c r="F20" s="32">
        <v>123225.946682043</v>
      </c>
      <c r="G20" s="32">
        <v>909747.917934075</v>
      </c>
      <c r="H20" s="32">
        <v>0.11929241474839999</v>
      </c>
    </row>
    <row r="21" spans="1:8" ht="14.25" x14ac:dyDescent="0.2">
      <c r="A21" s="32">
        <v>20</v>
      </c>
      <c r="B21" s="33">
        <v>34</v>
      </c>
      <c r="C21" s="32">
        <v>50837.493000000002</v>
      </c>
      <c r="D21" s="32">
        <v>268976.66268679401</v>
      </c>
      <c r="E21" s="32">
        <v>197043.10320212401</v>
      </c>
      <c r="F21" s="32">
        <v>71933.559484669706</v>
      </c>
      <c r="G21" s="32">
        <v>197043.10320212401</v>
      </c>
      <c r="H21" s="32">
        <v>0.267434203272987</v>
      </c>
    </row>
    <row r="22" spans="1:8" ht="14.25" x14ac:dyDescent="0.2">
      <c r="A22" s="32">
        <v>21</v>
      </c>
      <c r="B22" s="33">
        <v>35</v>
      </c>
      <c r="C22" s="32">
        <v>51528.296000000002</v>
      </c>
      <c r="D22" s="32">
        <v>1389776.85214531</v>
      </c>
      <c r="E22" s="32">
        <v>1389177.79699641</v>
      </c>
      <c r="F22" s="32">
        <v>599.05514889947801</v>
      </c>
      <c r="G22" s="32">
        <v>1389177.79699641</v>
      </c>
      <c r="H22" s="32">
        <v>4.3104412623850598E-4</v>
      </c>
    </row>
    <row r="23" spans="1:8" ht="14.25" x14ac:dyDescent="0.2">
      <c r="A23" s="32">
        <v>22</v>
      </c>
      <c r="B23" s="33">
        <v>36</v>
      </c>
      <c r="C23" s="32">
        <v>185638.68100000001</v>
      </c>
      <c r="D23" s="32">
        <v>831070.21700442501</v>
      </c>
      <c r="E23" s="32">
        <v>700030.40559349197</v>
      </c>
      <c r="F23" s="32">
        <v>131039.811410932</v>
      </c>
      <c r="G23" s="32">
        <v>700030.40559349197</v>
      </c>
      <c r="H23" s="32">
        <v>0.157675980596757</v>
      </c>
    </row>
    <row r="24" spans="1:8" ht="14.25" x14ac:dyDescent="0.2">
      <c r="A24" s="32">
        <v>23</v>
      </c>
      <c r="B24" s="33">
        <v>37</v>
      </c>
      <c r="C24" s="32">
        <v>247133.117</v>
      </c>
      <c r="D24" s="32">
        <v>1939571.59145398</v>
      </c>
      <c r="E24" s="32">
        <v>1776354.4104208399</v>
      </c>
      <c r="F24" s="32">
        <v>163217.181033145</v>
      </c>
      <c r="G24" s="32">
        <v>1776354.4104208399</v>
      </c>
      <c r="H24" s="32">
        <v>8.4151150569693897E-2</v>
      </c>
    </row>
    <row r="25" spans="1:8" ht="14.25" x14ac:dyDescent="0.2">
      <c r="A25" s="32">
        <v>24</v>
      </c>
      <c r="B25" s="33">
        <v>38</v>
      </c>
      <c r="C25" s="32">
        <v>675238.76300000004</v>
      </c>
      <c r="D25" s="32">
        <v>2819771.5738778799</v>
      </c>
      <c r="E25" s="32">
        <v>2924467.4273061901</v>
      </c>
      <c r="F25" s="32">
        <v>-104695.85342831899</v>
      </c>
      <c r="G25" s="32">
        <v>2924467.4273061901</v>
      </c>
      <c r="H25" s="32">
        <v>-3.7129196704517503E-2</v>
      </c>
    </row>
    <row r="26" spans="1:8" ht="14.25" x14ac:dyDescent="0.2">
      <c r="A26" s="32">
        <v>25</v>
      </c>
      <c r="B26" s="33">
        <v>39</v>
      </c>
      <c r="C26" s="32">
        <v>97110.816999999995</v>
      </c>
      <c r="D26" s="32">
        <v>136726.13406433701</v>
      </c>
      <c r="E26" s="32">
        <v>101905.17574316599</v>
      </c>
      <c r="F26" s="32">
        <v>34820.958321171303</v>
      </c>
      <c r="G26" s="32">
        <v>101905.17574316599</v>
      </c>
      <c r="H26" s="32">
        <v>0.25467668313349801</v>
      </c>
    </row>
    <row r="27" spans="1:8" ht="14.25" x14ac:dyDescent="0.2">
      <c r="A27" s="32">
        <v>26</v>
      </c>
      <c r="B27" s="33">
        <v>42</v>
      </c>
      <c r="C27" s="32">
        <v>15699.067999999999</v>
      </c>
      <c r="D27" s="32">
        <v>232456.4846</v>
      </c>
      <c r="E27" s="32">
        <v>212192.75469999999</v>
      </c>
      <c r="F27" s="32">
        <v>20263.729899999998</v>
      </c>
      <c r="G27" s="32">
        <v>212192.75469999999</v>
      </c>
      <c r="H27" s="32">
        <v>8.7172142927605806E-2</v>
      </c>
    </row>
    <row r="28" spans="1:8" ht="14.25" x14ac:dyDescent="0.2">
      <c r="A28" s="32">
        <v>27</v>
      </c>
      <c r="B28" s="33">
        <v>75</v>
      </c>
      <c r="C28" s="32">
        <v>274</v>
      </c>
      <c r="D28" s="32">
        <v>162007.34188034199</v>
      </c>
      <c r="E28" s="32">
        <v>152376.32965812</v>
      </c>
      <c r="F28" s="32">
        <v>9631.0122222222199</v>
      </c>
      <c r="G28" s="32">
        <v>152376.32965812</v>
      </c>
      <c r="H28" s="32">
        <v>5.9447998531669398E-2</v>
      </c>
    </row>
    <row r="29" spans="1:8" ht="14.25" x14ac:dyDescent="0.2">
      <c r="A29" s="32">
        <v>28</v>
      </c>
      <c r="B29" s="33">
        <v>76</v>
      </c>
      <c r="C29" s="32">
        <v>3301</v>
      </c>
      <c r="D29" s="32">
        <v>545769.44664359</v>
      </c>
      <c r="E29" s="32">
        <v>537831.83336666704</v>
      </c>
      <c r="F29" s="32">
        <v>7937.6132769230799</v>
      </c>
      <c r="G29" s="32">
        <v>537831.83336666704</v>
      </c>
      <c r="H29" s="32">
        <v>1.4543894543269801E-2</v>
      </c>
    </row>
    <row r="30" spans="1:8" ht="14.25" x14ac:dyDescent="0.2">
      <c r="A30" s="32">
        <v>29</v>
      </c>
      <c r="B30" s="33">
        <v>99</v>
      </c>
      <c r="C30" s="32">
        <v>32</v>
      </c>
      <c r="D30" s="32">
        <v>16213.917252855301</v>
      </c>
      <c r="E30" s="32">
        <v>15171.265138794301</v>
      </c>
      <c r="F30" s="32">
        <v>1042.65211406096</v>
      </c>
      <c r="G30" s="32">
        <v>15171.265138794301</v>
      </c>
      <c r="H30" s="32">
        <v>6.4305996990169104E-2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72</v>
      </c>
      <c r="D32" s="38">
        <v>72162.429999999993</v>
      </c>
      <c r="E32" s="38">
        <v>69339.47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218</v>
      </c>
      <c r="D33" s="38">
        <v>676113.83</v>
      </c>
      <c r="E33" s="38">
        <v>786615.72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223</v>
      </c>
      <c r="D34" s="38">
        <v>639791.78</v>
      </c>
      <c r="E34" s="38">
        <v>705169.82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252</v>
      </c>
      <c r="D35" s="38">
        <v>489218.22</v>
      </c>
      <c r="E35" s="38">
        <v>591467.14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12</v>
      </c>
      <c r="D36" s="38">
        <v>2.89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132</v>
      </c>
      <c r="D37" s="38">
        <v>218299.74</v>
      </c>
      <c r="E37" s="38">
        <v>237049.66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133</v>
      </c>
      <c r="D38" s="38">
        <v>179704.31</v>
      </c>
      <c r="E38" s="38">
        <v>157141.44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2015-08-02T01:58:24Z</dcterms:modified>
</cp:coreProperties>
</file>