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<sst xmlns="http://schemas.openxmlformats.org/spreadsheetml/2006/main" count="121" uniqueCount="80">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</sst>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393340a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393343d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393343d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6" sqref="O2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16101991.6284</v>
      </c>
      <c r="F3" s="25">
        <f>RA!I7</f>
        <v>1625057.6610000001</v>
      </c>
      <c r="G3" s="16">
        <f>SUM(G4:G42)</f>
        <v>14476933.967399998</v>
      </c>
      <c r="H3" s="27">
        <f>RA!J7</f>
        <v>10.0922773933989</v>
      </c>
      <c r="I3" s="20">
        <f>SUM(I4:I42)</f>
        <v>16101998.439686568</v>
      </c>
      <c r="J3" s="21">
        <f>SUM(J4:J42)</f>
        <v>14476933.954342434</v>
      </c>
      <c r="K3" s="22">
        <f>E3-I3</f>
        <v>-6.8112865686416626</v>
      </c>
      <c r="L3" s="22">
        <f>G3-J3</f>
        <v>1.3057563453912735E-2</v>
      </c>
    </row>
    <row r="4" spans="1:13">
      <c r="A4" s="68">
        <f>RA!A8</f>
        <v>42618</v>
      </c>
      <c r="B4" s="12">
        <v>12</v>
      </c>
      <c r="C4" s="66" t="s">
        <v>6</v>
      </c>
      <c r="D4" s="66"/>
      <c r="E4" s="15">
        <f>VLOOKUP(C4,RA!B8:D35,3,0)</f>
        <v>665838.35450000002</v>
      </c>
      <c r="F4" s="25">
        <f>VLOOKUP(C4,RA!B8:I38,8,0)</f>
        <v>168497.14249999999</v>
      </c>
      <c r="G4" s="16">
        <f t="shared" ref="G4:G42" si="0">E4-F4</f>
        <v>497341.21200000006</v>
      </c>
      <c r="H4" s="27">
        <f>RA!J8</f>
        <v>25.3060132930507</v>
      </c>
      <c r="I4" s="20">
        <f>VLOOKUP(B4,RMS!B:D,3,FALSE)</f>
        <v>665839.10423333303</v>
      </c>
      <c r="J4" s="21">
        <f>VLOOKUP(B4,RMS!B:E,4,FALSE)</f>
        <v>497341.22599145299</v>
      </c>
      <c r="K4" s="22">
        <f t="shared" ref="K4:K42" si="1">E4-I4</f>
        <v>-0.74973333301022649</v>
      </c>
      <c r="L4" s="22">
        <f t="shared" ref="L4:L42" si="2">G4-J4</f>
        <v>-1.3991452928166837E-2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88629.430600000007</v>
      </c>
      <c r="F5" s="25">
        <f>VLOOKUP(C5,RA!B9:I39,8,0)</f>
        <v>21591.810799999999</v>
      </c>
      <c r="G5" s="16">
        <f t="shared" si="0"/>
        <v>67037.619800000015</v>
      </c>
      <c r="H5" s="27">
        <f>RA!J9</f>
        <v>24.361897231911101</v>
      </c>
      <c r="I5" s="20">
        <f>VLOOKUP(B5,RMS!B:D,3,FALSE)</f>
        <v>88629.501179487197</v>
      </c>
      <c r="J5" s="21">
        <f>VLOOKUP(B5,RMS!B:E,4,FALSE)</f>
        <v>67037.625523076902</v>
      </c>
      <c r="K5" s="22">
        <f t="shared" si="1"/>
        <v>-7.0579487190116197E-2</v>
      </c>
      <c r="L5" s="22">
        <f t="shared" si="2"/>
        <v>-5.7230768870795146E-3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96279.9611</v>
      </c>
      <c r="F6" s="25">
        <f>VLOOKUP(C6,RA!B10:I40,8,0)</f>
        <v>28850.611799999999</v>
      </c>
      <c r="G6" s="16">
        <f t="shared" si="0"/>
        <v>67429.349300000002</v>
      </c>
      <c r="H6" s="27">
        <f>RA!J10</f>
        <v>29.965333876729201</v>
      </c>
      <c r="I6" s="20">
        <f>VLOOKUP(B6,RMS!B:D,3,FALSE)</f>
        <v>96282.046474676696</v>
      </c>
      <c r="J6" s="21">
        <f>VLOOKUP(B6,RMS!B:E,4,FALSE)</f>
        <v>67429.349350335397</v>
      </c>
      <c r="K6" s="22">
        <f>E6-I6</f>
        <v>-2.0853746766952099</v>
      </c>
      <c r="L6" s="22">
        <f t="shared" si="2"/>
        <v>-5.0335394917055964E-5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44628.518900000003</v>
      </c>
      <c r="F7" s="25">
        <f>VLOOKUP(C7,RA!B11:I41,8,0)</f>
        <v>10495.6147</v>
      </c>
      <c r="G7" s="16">
        <f t="shared" si="0"/>
        <v>34132.904200000004</v>
      </c>
      <c r="H7" s="27">
        <f>RA!J11</f>
        <v>23.517730273589699</v>
      </c>
      <c r="I7" s="20">
        <f>VLOOKUP(B7,RMS!B:D,3,FALSE)</f>
        <v>44628.5484332653</v>
      </c>
      <c r="J7" s="21">
        <f>VLOOKUP(B7,RMS!B:E,4,FALSE)</f>
        <v>34132.904371227603</v>
      </c>
      <c r="K7" s="22">
        <f t="shared" si="1"/>
        <v>-2.9533265296777245E-2</v>
      </c>
      <c r="L7" s="22">
        <f t="shared" si="2"/>
        <v>-1.7122759891208261E-4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118137.23420000001</v>
      </c>
      <c r="F8" s="25">
        <f>VLOOKUP(C8,RA!B12:I42,8,0)</f>
        <v>23217.7058</v>
      </c>
      <c r="G8" s="16">
        <f t="shared" si="0"/>
        <v>94919.52840000001</v>
      </c>
      <c r="H8" s="27">
        <f>RA!J12</f>
        <v>19.6531651999688</v>
      </c>
      <c r="I8" s="20">
        <f>VLOOKUP(B8,RMS!B:D,3,FALSE)</f>
        <v>118137.223655555</v>
      </c>
      <c r="J8" s="21">
        <f>VLOOKUP(B8,RMS!B:E,4,FALSE)</f>
        <v>94919.531193162402</v>
      </c>
      <c r="K8" s="22">
        <f t="shared" si="1"/>
        <v>1.0544445001869462E-2</v>
      </c>
      <c r="L8" s="22">
        <f t="shared" si="2"/>
        <v>-2.7931623917538673E-3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220182.02859999999</v>
      </c>
      <c r="F9" s="25">
        <f>VLOOKUP(C9,RA!B13:I43,8,0)</f>
        <v>69795.966899999999</v>
      </c>
      <c r="G9" s="16">
        <f t="shared" si="0"/>
        <v>150386.06169999999</v>
      </c>
      <c r="H9" s="27">
        <f>RA!J13</f>
        <v>31.699211485964099</v>
      </c>
      <c r="I9" s="20">
        <f>VLOOKUP(B9,RMS!B:D,3,FALSE)</f>
        <v>220182.32096495701</v>
      </c>
      <c r="J9" s="21">
        <f>VLOOKUP(B9,RMS!B:E,4,FALSE)</f>
        <v>150386.06027948699</v>
      </c>
      <c r="K9" s="22">
        <f t="shared" si="1"/>
        <v>-0.29236495701479726</v>
      </c>
      <c r="L9" s="22">
        <f t="shared" si="2"/>
        <v>1.4205129991751164E-3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74866.419599999994</v>
      </c>
      <c r="F10" s="25">
        <f>VLOOKUP(C10,RA!B14:I43,8,0)</f>
        <v>13806.7451</v>
      </c>
      <c r="G10" s="16">
        <f t="shared" si="0"/>
        <v>61059.674499999994</v>
      </c>
      <c r="H10" s="27">
        <f>RA!J14</f>
        <v>18.441839711004398</v>
      </c>
      <c r="I10" s="20">
        <f>VLOOKUP(B10,RMS!B:D,3,FALSE)</f>
        <v>74866.420446153803</v>
      </c>
      <c r="J10" s="21">
        <f>VLOOKUP(B10,RMS!B:E,4,FALSE)</f>
        <v>61059.673923076902</v>
      </c>
      <c r="K10" s="22">
        <f t="shared" si="1"/>
        <v>-8.4615380910690874E-4</v>
      </c>
      <c r="L10" s="22">
        <f t="shared" si="2"/>
        <v>5.7692309201229364E-4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79719.765299999999</v>
      </c>
      <c r="F11" s="25">
        <f>VLOOKUP(C11,RA!B15:I44,8,0)</f>
        <v>-8478.5882999999994</v>
      </c>
      <c r="G11" s="16">
        <f t="shared" si="0"/>
        <v>88198.353600000002</v>
      </c>
      <c r="H11" s="27">
        <f>RA!J15</f>
        <v>-10.6354907946524</v>
      </c>
      <c r="I11" s="20">
        <f>VLOOKUP(B11,RMS!B:D,3,FALSE)</f>
        <v>79719.789109401696</v>
      </c>
      <c r="J11" s="21">
        <f>VLOOKUP(B11,RMS!B:E,4,FALSE)</f>
        <v>88198.353388888907</v>
      </c>
      <c r="K11" s="22">
        <f t="shared" si="1"/>
        <v>-2.3809401696780697E-2</v>
      </c>
      <c r="L11" s="22">
        <f t="shared" si="2"/>
        <v>2.1111109526827931E-4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1104094.6769999999</v>
      </c>
      <c r="F12" s="25">
        <f>VLOOKUP(C12,RA!B16:I45,8,0)</f>
        <v>-71346.348800000007</v>
      </c>
      <c r="G12" s="16">
        <f t="shared" si="0"/>
        <v>1175441.0257999999</v>
      </c>
      <c r="H12" s="27">
        <f>RA!J16</f>
        <v>-6.4619774269593702</v>
      </c>
      <c r="I12" s="20">
        <f>VLOOKUP(B12,RMS!B:D,3,FALSE)</f>
        <v>1104094.14960684</v>
      </c>
      <c r="J12" s="21">
        <f>VLOOKUP(B12,RMS!B:E,4,FALSE)</f>
        <v>1175441.0256666699</v>
      </c>
      <c r="K12" s="22">
        <f t="shared" si="1"/>
        <v>0.52739315992221236</v>
      </c>
      <c r="L12" s="22">
        <f t="shared" si="2"/>
        <v>1.3333000242710114E-4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824062.16899999999</v>
      </c>
      <c r="F13" s="25">
        <f>VLOOKUP(C13,RA!B17:I46,8,0)</f>
        <v>125034.6498</v>
      </c>
      <c r="G13" s="16">
        <f t="shared" si="0"/>
        <v>699027.51919999998</v>
      </c>
      <c r="H13" s="27">
        <f>RA!J17</f>
        <v>15.172963218506901</v>
      </c>
      <c r="I13" s="20">
        <f>VLOOKUP(B13,RMS!B:D,3,FALSE)</f>
        <v>824062.06223589706</v>
      </c>
      <c r="J13" s="21">
        <f>VLOOKUP(B13,RMS!B:E,4,FALSE)</f>
        <v>699027.52692222199</v>
      </c>
      <c r="K13" s="22">
        <f t="shared" si="1"/>
        <v>0.10676410293672234</v>
      </c>
      <c r="L13" s="22">
        <f t="shared" si="2"/>
        <v>-7.7222220133990049E-3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1211119.4765999999</v>
      </c>
      <c r="F14" s="25">
        <f>VLOOKUP(C14,RA!B18:I47,8,0)</f>
        <v>167308.48079999999</v>
      </c>
      <c r="G14" s="16">
        <f t="shared" si="0"/>
        <v>1043810.9957999999</v>
      </c>
      <c r="H14" s="27">
        <f>RA!J18</f>
        <v>13.814366297674299</v>
      </c>
      <c r="I14" s="20">
        <f>VLOOKUP(B14,RMS!B:D,3,FALSE)</f>
        <v>1211119.5268359</v>
      </c>
      <c r="J14" s="21">
        <f>VLOOKUP(B14,RMS!B:E,4,FALSE)</f>
        <v>1043810.9852735</v>
      </c>
      <c r="K14" s="22">
        <f t="shared" si="1"/>
        <v>-5.0235900096595287E-2</v>
      </c>
      <c r="L14" s="22">
        <f t="shared" si="2"/>
        <v>1.0526499943807721E-2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506628.32579999999</v>
      </c>
      <c r="F15" s="25">
        <f>VLOOKUP(C15,RA!B19:I48,8,0)</f>
        <v>31845.4218</v>
      </c>
      <c r="G15" s="16">
        <f t="shared" si="0"/>
        <v>474782.90399999998</v>
      </c>
      <c r="H15" s="27">
        <f>RA!J19</f>
        <v>6.2857562789672201</v>
      </c>
      <c r="I15" s="20">
        <f>VLOOKUP(B15,RMS!B:D,3,FALSE)</f>
        <v>506628.33265726501</v>
      </c>
      <c r="J15" s="21">
        <f>VLOOKUP(B15,RMS!B:E,4,FALSE)</f>
        <v>474782.90390170901</v>
      </c>
      <c r="K15" s="22">
        <f t="shared" si="1"/>
        <v>-6.8572650197893381E-3</v>
      </c>
      <c r="L15" s="22">
        <f t="shared" si="2"/>
        <v>9.8290969617664814E-5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1171529.8303</v>
      </c>
      <c r="F16" s="25">
        <f>VLOOKUP(C16,RA!B20:I49,8,0)</f>
        <v>89231.236799999999</v>
      </c>
      <c r="G16" s="16">
        <f t="shared" si="0"/>
        <v>1082298.5935</v>
      </c>
      <c r="H16" s="27">
        <f>RA!J20</f>
        <v>7.6166423160688996</v>
      </c>
      <c r="I16" s="20">
        <f>VLOOKUP(B16,RMS!B:D,3,FALSE)</f>
        <v>1171529.9299622299</v>
      </c>
      <c r="J16" s="21">
        <f>VLOOKUP(B16,RMS!B:E,4,FALSE)</f>
        <v>1082298.5935</v>
      </c>
      <c r="K16" s="22">
        <f t="shared" si="1"/>
        <v>-9.9662229884415865E-2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320382.06790000002</v>
      </c>
      <c r="F17" s="25">
        <f>VLOOKUP(C17,RA!B21:I50,8,0)</f>
        <v>37113.814200000001</v>
      </c>
      <c r="G17" s="16">
        <f t="shared" si="0"/>
        <v>283268.2537</v>
      </c>
      <c r="H17" s="27">
        <f>RA!J21</f>
        <v>11.5842357979861</v>
      </c>
      <c r="I17" s="20">
        <f>VLOOKUP(B17,RMS!B:D,3,FALSE)</f>
        <v>320381.667594456</v>
      </c>
      <c r="J17" s="21">
        <f>VLOOKUP(B17,RMS!B:E,4,FALSE)</f>
        <v>283268.25353984599</v>
      </c>
      <c r="K17" s="22">
        <f t="shared" si="1"/>
        <v>0.400305544026196</v>
      </c>
      <c r="L17" s="22">
        <f t="shared" si="2"/>
        <v>1.6015401342883706E-4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1204806.1418000001</v>
      </c>
      <c r="F18" s="25">
        <f>VLOOKUP(C18,RA!B22:I51,8,0)</f>
        <v>63617.075100000002</v>
      </c>
      <c r="G18" s="16">
        <f t="shared" si="0"/>
        <v>1141189.0667000001</v>
      </c>
      <c r="H18" s="27">
        <f>RA!J22</f>
        <v>5.2802748004716404</v>
      </c>
      <c r="I18" s="20">
        <f>VLOOKUP(B18,RMS!B:D,3,FALSE)</f>
        <v>1204807.81451023</v>
      </c>
      <c r="J18" s="21">
        <f>VLOOKUP(B18,RMS!B:E,4,FALSE)</f>
        <v>1141189.06764795</v>
      </c>
      <c r="K18" s="22">
        <f t="shared" si="1"/>
        <v>-1.6727102298755199</v>
      </c>
      <c r="L18" s="22">
        <f t="shared" si="2"/>
        <v>-9.4794994220137596E-4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2346234.8196</v>
      </c>
      <c r="F19" s="25">
        <f>VLOOKUP(C19,RA!B23:I52,8,0)</f>
        <v>201511.37160000001</v>
      </c>
      <c r="G19" s="16">
        <f t="shared" si="0"/>
        <v>2144723.4479999999</v>
      </c>
      <c r="H19" s="27">
        <f>RA!J23</f>
        <v>8.5887128567273905</v>
      </c>
      <c r="I19" s="20">
        <f>VLOOKUP(B19,RMS!B:D,3,FALSE)</f>
        <v>2346236.5622854698</v>
      </c>
      <c r="J19" s="21">
        <f>VLOOKUP(B19,RMS!B:E,4,FALSE)</f>
        <v>2144723.4763803398</v>
      </c>
      <c r="K19" s="22">
        <f t="shared" si="1"/>
        <v>-1.7426854697987437</v>
      </c>
      <c r="L19" s="22">
        <f t="shared" si="2"/>
        <v>-2.8380339965224266E-2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251860.60079999999</v>
      </c>
      <c r="F20" s="25">
        <f>VLOOKUP(C20,RA!B24:I53,8,0)</f>
        <v>34332.5645</v>
      </c>
      <c r="G20" s="16">
        <f t="shared" si="0"/>
        <v>217528.03629999998</v>
      </c>
      <c r="H20" s="27">
        <f>RA!J24</f>
        <v>13.6315741290807</v>
      </c>
      <c r="I20" s="20">
        <f>VLOOKUP(B20,RMS!B:D,3,FALSE)</f>
        <v>251860.70095195499</v>
      </c>
      <c r="J20" s="21">
        <f>VLOOKUP(B20,RMS!B:E,4,FALSE)</f>
        <v>217528.02781035099</v>
      </c>
      <c r="K20" s="22">
        <f t="shared" si="1"/>
        <v>-0.10015195500454865</v>
      </c>
      <c r="L20" s="22">
        <f t="shared" si="2"/>
        <v>8.4896489861421287E-3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267355.95899999997</v>
      </c>
      <c r="F21" s="25">
        <f>VLOOKUP(C21,RA!B25:I54,8,0)</f>
        <v>16686.6783</v>
      </c>
      <c r="G21" s="16">
        <f t="shared" si="0"/>
        <v>250669.28069999997</v>
      </c>
      <c r="H21" s="27">
        <f>RA!J25</f>
        <v>6.2413713771010402</v>
      </c>
      <c r="I21" s="20">
        <f>VLOOKUP(B21,RMS!B:D,3,FALSE)</f>
        <v>267355.94665903499</v>
      </c>
      <c r="J21" s="21">
        <f>VLOOKUP(B21,RMS!B:E,4,FALSE)</f>
        <v>250669.275851668</v>
      </c>
      <c r="K21" s="22">
        <f t="shared" si="1"/>
        <v>1.2340964982286096E-2</v>
      </c>
      <c r="L21" s="22">
        <f t="shared" si="2"/>
        <v>4.8483319696970284E-3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601119.14729999995</v>
      </c>
      <c r="F22" s="25">
        <f>VLOOKUP(C22,RA!B26:I55,8,0)</f>
        <v>108459.7029</v>
      </c>
      <c r="G22" s="16">
        <f t="shared" si="0"/>
        <v>492659.44439999992</v>
      </c>
      <c r="H22" s="27">
        <f>RA!J26</f>
        <v>18.0429625952126</v>
      </c>
      <c r="I22" s="20">
        <f>VLOOKUP(B22,RMS!B:D,3,FALSE)</f>
        <v>601119.12954750797</v>
      </c>
      <c r="J22" s="21">
        <f>VLOOKUP(B22,RMS!B:E,4,FALSE)</f>
        <v>492659.42284089897</v>
      </c>
      <c r="K22" s="22">
        <f t="shared" si="1"/>
        <v>1.7752491985447705E-2</v>
      </c>
      <c r="L22" s="22">
        <f t="shared" si="2"/>
        <v>2.1559100947342813E-2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250538.9339</v>
      </c>
      <c r="F23" s="25">
        <f>VLOOKUP(C23,RA!B27:I56,8,0)</f>
        <v>65421.0317</v>
      </c>
      <c r="G23" s="16">
        <f t="shared" si="0"/>
        <v>185117.90220000001</v>
      </c>
      <c r="H23" s="27">
        <f>RA!J27</f>
        <v>26.1121218493378</v>
      </c>
      <c r="I23" s="20">
        <f>VLOOKUP(B23,RMS!B:D,3,FALSE)</f>
        <v>250538.762573466</v>
      </c>
      <c r="J23" s="21">
        <f>VLOOKUP(B23,RMS!B:E,4,FALSE)</f>
        <v>185117.89463194399</v>
      </c>
      <c r="K23" s="22">
        <f t="shared" si="1"/>
        <v>0.17132653400767595</v>
      </c>
      <c r="L23" s="22">
        <f t="shared" si="2"/>
        <v>7.5680560257751495E-3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950285.30599999998</v>
      </c>
      <c r="F24" s="25">
        <f>VLOOKUP(C24,RA!B28:I57,8,0)</f>
        <v>59381.335099999997</v>
      </c>
      <c r="G24" s="16">
        <f t="shared" si="0"/>
        <v>890903.97089999996</v>
      </c>
      <c r="H24" s="27">
        <f>RA!J28</f>
        <v>6.2487902028025299</v>
      </c>
      <c r="I24" s="20">
        <f>VLOOKUP(B24,RMS!B:D,3,FALSE)</f>
        <v>950285.807530088</v>
      </c>
      <c r="J24" s="21">
        <f>VLOOKUP(B24,RMS!B:E,4,FALSE)</f>
        <v>890903.972718584</v>
      </c>
      <c r="K24" s="22">
        <f t="shared" si="1"/>
        <v>-0.50153008801862597</v>
      </c>
      <c r="L24" s="22">
        <f t="shared" si="2"/>
        <v>-1.8185840453952551E-3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784088.05920000002</v>
      </c>
      <c r="F25" s="25">
        <f>VLOOKUP(C25,RA!B29:I58,8,0)</f>
        <v>110618.74619999999</v>
      </c>
      <c r="G25" s="16">
        <f t="shared" si="0"/>
        <v>673469.31300000008</v>
      </c>
      <c r="H25" s="27">
        <f>RA!J29</f>
        <v>14.107949343453001</v>
      </c>
      <c r="I25" s="20">
        <f>VLOOKUP(B25,RMS!B:D,3,FALSE)</f>
        <v>784088.85760708002</v>
      </c>
      <c r="J25" s="21">
        <f>VLOOKUP(B25,RMS!B:E,4,FALSE)</f>
        <v>673469.33148564899</v>
      </c>
      <c r="K25" s="22">
        <f t="shared" si="1"/>
        <v>-0.79840708000119776</v>
      </c>
      <c r="L25" s="22">
        <f t="shared" si="2"/>
        <v>-1.848564890678972E-2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1048357.5077</v>
      </c>
      <c r="F26" s="25">
        <f>VLOOKUP(C26,RA!B30:I59,8,0)</f>
        <v>140220.5343</v>
      </c>
      <c r="G26" s="16">
        <f t="shared" si="0"/>
        <v>908136.97340000002</v>
      </c>
      <c r="H26" s="27">
        <f>RA!J30</f>
        <v>13.3752592288513</v>
      </c>
      <c r="I26" s="20">
        <f>VLOOKUP(B26,RMS!B:D,3,FALSE)</f>
        <v>1048357.53581484</v>
      </c>
      <c r="J26" s="21">
        <f>VLOOKUP(B26,RMS!B:E,4,FALSE)</f>
        <v>908136.95767591195</v>
      </c>
      <c r="K26" s="22">
        <f t="shared" si="1"/>
        <v>-2.8114840039052069E-2</v>
      </c>
      <c r="L26" s="22">
        <f t="shared" si="2"/>
        <v>1.5724088065326214E-2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728910.63809999998</v>
      </c>
      <c r="F27" s="25">
        <f>VLOOKUP(C27,RA!B31:I60,8,0)</f>
        <v>48597.651400000002</v>
      </c>
      <c r="G27" s="16">
        <f t="shared" si="0"/>
        <v>680312.98670000001</v>
      </c>
      <c r="H27" s="27">
        <f>RA!J31</f>
        <v>6.6671617698811598</v>
      </c>
      <c r="I27" s="20">
        <f>VLOOKUP(B27,RMS!B:D,3,FALSE)</f>
        <v>728910.52460708003</v>
      </c>
      <c r="J27" s="21">
        <f>VLOOKUP(B27,RMS!B:E,4,FALSE)</f>
        <v>680312.96456814103</v>
      </c>
      <c r="K27" s="22">
        <f t="shared" si="1"/>
        <v>0.11349291994702071</v>
      </c>
      <c r="L27" s="22">
        <f t="shared" si="2"/>
        <v>2.2131858975626528E-2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103012.7742</v>
      </c>
      <c r="F28" s="25">
        <f>VLOOKUP(C28,RA!B32:I61,8,0)</f>
        <v>24724.450199999999</v>
      </c>
      <c r="G28" s="16">
        <f t="shared" si="0"/>
        <v>78288.323999999993</v>
      </c>
      <c r="H28" s="27">
        <f>RA!J32</f>
        <v>24.0013439032302</v>
      </c>
      <c r="I28" s="20">
        <f>VLOOKUP(B28,RMS!B:D,3,FALSE)</f>
        <v>103012.703359769</v>
      </c>
      <c r="J28" s="21">
        <f>VLOOKUP(B28,RMS!B:E,4,FALSE)</f>
        <v>78288.331833201504</v>
      </c>
      <c r="K28" s="22">
        <f t="shared" si="1"/>
        <v>7.0840230997418985E-2</v>
      </c>
      <c r="L28" s="22">
        <f t="shared" si="2"/>
        <v>-7.833201510948129E-3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173925.42430000001</v>
      </c>
      <c r="F30" s="25">
        <f>VLOOKUP(C30,RA!B34:I64,8,0)</f>
        <v>26813.1505</v>
      </c>
      <c r="G30" s="16">
        <f t="shared" si="0"/>
        <v>147112.27380000002</v>
      </c>
      <c r="H30" s="27">
        <f>RA!J34</f>
        <v>0</v>
      </c>
      <c r="I30" s="20">
        <f>VLOOKUP(B30,RMS!B:D,3,FALSE)</f>
        <v>173925.423390265</v>
      </c>
      <c r="J30" s="21">
        <f>VLOOKUP(B30,RMS!B:E,4,FALSE)</f>
        <v>147112.2666</v>
      </c>
      <c r="K30" s="22">
        <f t="shared" si="1"/>
        <v>9.0973501210100949E-4</v>
      </c>
      <c r="L30" s="22">
        <f t="shared" si="2"/>
        <v>7.2000000218395144E-3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15.4164640436643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81598.259999999995</v>
      </c>
      <c r="F32" s="25">
        <f>VLOOKUP(C32,RA!B34:I65,8,0)</f>
        <v>4404.41</v>
      </c>
      <c r="G32" s="16">
        <f t="shared" si="0"/>
        <v>77193.849999999991</v>
      </c>
      <c r="H32" s="27">
        <f>RA!J34</f>
        <v>0</v>
      </c>
      <c r="I32" s="20">
        <f>VLOOKUP(B32,RMS!B:D,3,FALSE)</f>
        <v>81598.259999999995</v>
      </c>
      <c r="J32" s="21">
        <f>VLOOKUP(B32,RMS!B:E,4,FALSE)</f>
        <v>77193.850000000006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118123.13</v>
      </c>
      <c r="F33" s="25">
        <f>VLOOKUP(C33,RA!B34:I65,8,0)</f>
        <v>-4579.46</v>
      </c>
      <c r="G33" s="16">
        <f t="shared" si="0"/>
        <v>122702.59000000001</v>
      </c>
      <c r="H33" s="27">
        <f>RA!J34</f>
        <v>0</v>
      </c>
      <c r="I33" s="20">
        <f>VLOOKUP(B33,RMS!B:D,3,FALSE)</f>
        <v>118123.13</v>
      </c>
      <c r="J33" s="21">
        <f>VLOOKUP(B33,RMS!B:E,4,FALSE)</f>
        <v>122702.59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47690.6</v>
      </c>
      <c r="F34" s="25">
        <f>VLOOKUP(C34,RA!B34:I66,8,0)</f>
        <v>2159.84</v>
      </c>
      <c r="G34" s="16">
        <f t="shared" si="0"/>
        <v>45530.759999999995</v>
      </c>
      <c r="H34" s="27">
        <f>RA!J35</f>
        <v>15.4164640436643</v>
      </c>
      <c r="I34" s="20">
        <f>VLOOKUP(B34,RMS!B:D,3,FALSE)</f>
        <v>47690.6</v>
      </c>
      <c r="J34" s="21">
        <f>VLOOKUP(B34,RMS!B:E,4,FALSE)</f>
        <v>45530.76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69840.210000000006</v>
      </c>
      <c r="F35" s="25">
        <f>VLOOKUP(C35,RA!B34:I67,8,0)</f>
        <v>-11261.6</v>
      </c>
      <c r="G35" s="16">
        <f t="shared" si="0"/>
        <v>81101.810000000012</v>
      </c>
      <c r="H35" s="27">
        <f>RA!J34</f>
        <v>0</v>
      </c>
      <c r="I35" s="20">
        <f>VLOOKUP(B35,RMS!B:D,3,FALSE)</f>
        <v>69840.210000000006</v>
      </c>
      <c r="J35" s="21">
        <f>VLOOKUP(B35,RMS!B:E,4,FALSE)</f>
        <v>81101.81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0.16</v>
      </c>
      <c r="F36" s="25">
        <f>VLOOKUP(C36,RA!B35:I68,8,0)</f>
        <v>-1384.46</v>
      </c>
      <c r="G36" s="16">
        <f t="shared" si="0"/>
        <v>1384.6200000000001</v>
      </c>
      <c r="H36" s="27">
        <f>RA!J35</f>
        <v>15.4164640436643</v>
      </c>
      <c r="I36" s="20">
        <f>VLOOKUP(B36,RMS!B:D,3,FALSE)</f>
        <v>0.16</v>
      </c>
      <c r="J36" s="21">
        <f>VLOOKUP(B36,RMS!B:E,4,FALSE)</f>
        <v>1384.62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44859.828800000003</v>
      </c>
      <c r="F37" s="25">
        <f>VLOOKUP(C37,RA!B8:I68,8,0)</f>
        <v>4281.9481999999998</v>
      </c>
      <c r="G37" s="16">
        <f t="shared" si="0"/>
        <v>40577.880600000004</v>
      </c>
      <c r="H37" s="27">
        <f>RA!J35</f>
        <v>15.4164640436643</v>
      </c>
      <c r="I37" s="20">
        <f>VLOOKUP(B37,RMS!B:D,3,FALSE)</f>
        <v>44859.829059829099</v>
      </c>
      <c r="J37" s="21">
        <f>VLOOKUP(B37,RMS!B:E,4,FALSE)</f>
        <v>40577.8803418803</v>
      </c>
      <c r="K37" s="22">
        <f t="shared" si="1"/>
        <v>-2.598290957394056E-4</v>
      </c>
      <c r="L37" s="22">
        <f t="shared" si="2"/>
        <v>2.5811970408540219E-4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408646.22840000002</v>
      </c>
      <c r="F38" s="25">
        <f>VLOOKUP(C38,RA!B8:I69,8,0)</f>
        <v>22697.272099999998</v>
      </c>
      <c r="G38" s="16">
        <f t="shared" si="0"/>
        <v>385948.95630000002</v>
      </c>
      <c r="H38" s="27">
        <f>RA!J36</f>
        <v>0</v>
      </c>
      <c r="I38" s="20">
        <f>VLOOKUP(B38,RMS!B:D,3,FALSE)</f>
        <v>408646.21854273498</v>
      </c>
      <c r="J38" s="21">
        <f>VLOOKUP(B38,RMS!B:E,4,FALSE)</f>
        <v>385948.95617777802</v>
      </c>
      <c r="K38" s="22">
        <f t="shared" si="1"/>
        <v>9.8572650458663702E-3</v>
      </c>
      <c r="L38" s="22">
        <f t="shared" si="2"/>
        <v>1.222220016643405E-4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45547.040000000001</v>
      </c>
      <c r="F39" s="25">
        <f>VLOOKUP(C39,RA!B9:I70,8,0)</f>
        <v>-3940.65</v>
      </c>
      <c r="G39" s="16">
        <f t="shared" si="0"/>
        <v>49487.69</v>
      </c>
      <c r="H39" s="27">
        <f>RA!J37</f>
        <v>5.3976763720206797</v>
      </c>
      <c r="I39" s="20">
        <f>VLOOKUP(B39,RMS!B:D,3,FALSE)</f>
        <v>45547.040000000001</v>
      </c>
      <c r="J39" s="21">
        <f>VLOOKUP(B39,RMS!B:E,4,FALSE)</f>
        <v>49487.69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29392.32</v>
      </c>
      <c r="F40" s="25">
        <f>VLOOKUP(C40,RA!B10:I71,8,0)</f>
        <v>4076.64</v>
      </c>
      <c r="G40" s="16">
        <f t="shared" si="0"/>
        <v>25315.68</v>
      </c>
      <c r="H40" s="27">
        <f>RA!J38</f>
        <v>-3.8768529076396798</v>
      </c>
      <c r="I40" s="20">
        <f>VLOOKUP(B40,RMS!B:D,3,FALSE)</f>
        <v>29392.32</v>
      </c>
      <c r="J40" s="21">
        <f>VLOOKUP(B40,RMS!B:E,4,FALSE)</f>
        <v>25315.68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4.5288589365619201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19700.279900000001</v>
      </c>
      <c r="F42" s="25">
        <f>VLOOKUP(C42,RA!B8:I72,8,0)</f>
        <v>1255.165</v>
      </c>
      <c r="G42" s="16">
        <f t="shared" si="0"/>
        <v>18445.1149</v>
      </c>
      <c r="H42" s="27">
        <f>RA!J39</f>
        <v>4.5288589365619201</v>
      </c>
      <c r="I42" s="20">
        <f>VLOOKUP(B42,RMS!B:D,3,FALSE)</f>
        <v>19700.279857802001</v>
      </c>
      <c r="J42" s="21">
        <f>VLOOKUP(B42,RMS!B:E,4,FALSE)</f>
        <v>18445.114953483098</v>
      </c>
      <c r="K42" s="22">
        <f t="shared" si="1"/>
        <v>4.2198000301141292E-5</v>
      </c>
      <c r="L42" s="22">
        <f t="shared" si="2"/>
        <v>-5.3483097872231156E-5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16101991.6284</v>
      </c>
      <c r="E7" s="53">
        <v>15013845.4386</v>
      </c>
      <c r="F7" s="54">
        <v>107.24761816851</v>
      </c>
      <c r="G7" s="53">
        <v>23588553.216400001</v>
      </c>
      <c r="H7" s="54">
        <v>-31.7381126316596</v>
      </c>
      <c r="I7" s="53">
        <v>1625057.6610000001</v>
      </c>
      <c r="J7" s="54">
        <v>10.0922773933989</v>
      </c>
      <c r="K7" s="53">
        <v>2419587.6885000002</v>
      </c>
      <c r="L7" s="54">
        <v>10.257465416818301</v>
      </c>
      <c r="M7" s="54">
        <v>-0.32837414046876701</v>
      </c>
      <c r="N7" s="53">
        <v>102711096.7494</v>
      </c>
      <c r="O7" s="53">
        <v>5406961215.4440002</v>
      </c>
      <c r="P7" s="53">
        <v>907603</v>
      </c>
      <c r="Q7" s="53">
        <v>1261760</v>
      </c>
      <c r="R7" s="54">
        <v>-28.068491630737999</v>
      </c>
      <c r="S7" s="53">
        <v>17.741227858876599</v>
      </c>
      <c r="T7" s="53">
        <v>18.801005951448801</v>
      </c>
      <c r="U7" s="55">
        <v>-5.9735329538755098</v>
      </c>
    </row>
    <row r="8" spans="1:23" ht="12" thickBot="1">
      <c r="A8" s="73">
        <v>42618</v>
      </c>
      <c r="B8" s="69" t="s">
        <v>6</v>
      </c>
      <c r="C8" s="70"/>
      <c r="D8" s="56">
        <v>665838.35450000002</v>
      </c>
      <c r="E8" s="56">
        <v>511730.03389999998</v>
      </c>
      <c r="F8" s="57">
        <v>130.11516041485999</v>
      </c>
      <c r="G8" s="56">
        <v>911420.83019999997</v>
      </c>
      <c r="H8" s="57">
        <v>-26.9450145928868</v>
      </c>
      <c r="I8" s="56">
        <v>168497.14249999999</v>
      </c>
      <c r="J8" s="57">
        <v>25.3060132930507</v>
      </c>
      <c r="K8" s="56">
        <v>212253.12419999999</v>
      </c>
      <c r="L8" s="57">
        <v>23.288158133649802</v>
      </c>
      <c r="M8" s="57">
        <v>-0.20615000068865899</v>
      </c>
      <c r="N8" s="56">
        <v>4503114.9905000003</v>
      </c>
      <c r="O8" s="56">
        <v>194508878.77500001</v>
      </c>
      <c r="P8" s="56">
        <v>26988</v>
      </c>
      <c r="Q8" s="56">
        <v>41059</v>
      </c>
      <c r="R8" s="57">
        <v>-34.270196546433198</v>
      </c>
      <c r="S8" s="56">
        <v>24.671644971839299</v>
      </c>
      <c r="T8" s="56">
        <v>25.2972328088848</v>
      </c>
      <c r="U8" s="58">
        <v>-2.5356551529478399</v>
      </c>
    </row>
    <row r="9" spans="1:23" ht="12" thickBot="1">
      <c r="A9" s="74"/>
      <c r="B9" s="69" t="s">
        <v>7</v>
      </c>
      <c r="C9" s="70"/>
      <c r="D9" s="56">
        <v>88629.430600000007</v>
      </c>
      <c r="E9" s="56">
        <v>67280.810200000007</v>
      </c>
      <c r="F9" s="57">
        <v>131.73062324389201</v>
      </c>
      <c r="G9" s="56">
        <v>176222.60079999999</v>
      </c>
      <c r="H9" s="57">
        <v>-49.705979711088197</v>
      </c>
      <c r="I9" s="56">
        <v>21591.810799999999</v>
      </c>
      <c r="J9" s="57">
        <v>24.361897231911101</v>
      </c>
      <c r="K9" s="56">
        <v>36963.810400000002</v>
      </c>
      <c r="L9" s="57">
        <v>20.9756354929475</v>
      </c>
      <c r="M9" s="57">
        <v>-0.41586620626102999</v>
      </c>
      <c r="N9" s="56">
        <v>743970.06759999995</v>
      </c>
      <c r="O9" s="56">
        <v>29179601.115899999</v>
      </c>
      <c r="P9" s="56">
        <v>5411</v>
      </c>
      <c r="Q9" s="56">
        <v>10636</v>
      </c>
      <c r="R9" s="57">
        <v>-49.125611132004501</v>
      </c>
      <c r="S9" s="56">
        <v>16.3794918868971</v>
      </c>
      <c r="T9" s="56">
        <v>17.901186226024802</v>
      </c>
      <c r="U9" s="58">
        <v>-9.2902414167380201</v>
      </c>
    </row>
    <row r="10" spans="1:23" ht="12" thickBot="1">
      <c r="A10" s="74"/>
      <c r="B10" s="69" t="s">
        <v>8</v>
      </c>
      <c r="C10" s="70"/>
      <c r="D10" s="56">
        <v>96279.9611</v>
      </c>
      <c r="E10" s="56">
        <v>112719.12549999999</v>
      </c>
      <c r="F10" s="57">
        <v>85.415816236083202</v>
      </c>
      <c r="G10" s="56">
        <v>180712.81659999999</v>
      </c>
      <c r="H10" s="57">
        <v>-46.722118048156197</v>
      </c>
      <c r="I10" s="56">
        <v>28850.611799999999</v>
      </c>
      <c r="J10" s="57">
        <v>29.965333876729201</v>
      </c>
      <c r="K10" s="56">
        <v>45278.477500000001</v>
      </c>
      <c r="L10" s="57">
        <v>25.0554876803353</v>
      </c>
      <c r="M10" s="57">
        <v>-0.36281842073863901</v>
      </c>
      <c r="N10" s="56">
        <v>791630.68830000004</v>
      </c>
      <c r="O10" s="56">
        <v>46987070.925800003</v>
      </c>
      <c r="P10" s="56">
        <v>90926</v>
      </c>
      <c r="Q10" s="56">
        <v>130416</v>
      </c>
      <c r="R10" s="57">
        <v>-30.280026990553299</v>
      </c>
      <c r="S10" s="56">
        <v>1.05888261993269</v>
      </c>
      <c r="T10" s="56">
        <v>1.56568906192492</v>
      </c>
      <c r="U10" s="58">
        <v>-47.862381764698299</v>
      </c>
    </row>
    <row r="11" spans="1:23" ht="12" thickBot="1">
      <c r="A11" s="74"/>
      <c r="B11" s="69" t="s">
        <v>9</v>
      </c>
      <c r="C11" s="70"/>
      <c r="D11" s="56">
        <v>44628.518900000003</v>
      </c>
      <c r="E11" s="56">
        <v>40645.896399999998</v>
      </c>
      <c r="F11" s="57">
        <v>109.798338461543</v>
      </c>
      <c r="G11" s="56">
        <v>75739.194900000002</v>
      </c>
      <c r="H11" s="57">
        <v>-41.076058493988597</v>
      </c>
      <c r="I11" s="56">
        <v>10495.6147</v>
      </c>
      <c r="J11" s="57">
        <v>23.517730273589699</v>
      </c>
      <c r="K11" s="56">
        <v>18411.413100000002</v>
      </c>
      <c r="L11" s="57">
        <v>24.308963310620001</v>
      </c>
      <c r="M11" s="57">
        <v>-0.429939752967685</v>
      </c>
      <c r="N11" s="56">
        <v>337828.73050000001</v>
      </c>
      <c r="O11" s="56">
        <v>16060254.9484</v>
      </c>
      <c r="P11" s="56">
        <v>2130</v>
      </c>
      <c r="Q11" s="56">
        <v>3249</v>
      </c>
      <c r="R11" s="57">
        <v>-34.441366574330601</v>
      </c>
      <c r="S11" s="56">
        <v>20.952356291079798</v>
      </c>
      <c r="T11" s="56">
        <v>23.089094582948601</v>
      </c>
      <c r="U11" s="58">
        <v>-10.1980811235941</v>
      </c>
    </row>
    <row r="12" spans="1:23" ht="12" thickBot="1">
      <c r="A12" s="74"/>
      <c r="B12" s="69" t="s">
        <v>10</v>
      </c>
      <c r="C12" s="70"/>
      <c r="D12" s="56">
        <v>118137.23420000001</v>
      </c>
      <c r="E12" s="56">
        <v>170348.33689999999</v>
      </c>
      <c r="F12" s="57">
        <v>69.350388944125896</v>
      </c>
      <c r="G12" s="56">
        <v>246283.76790000001</v>
      </c>
      <c r="H12" s="57">
        <v>-52.032066421865103</v>
      </c>
      <c r="I12" s="56">
        <v>23217.7058</v>
      </c>
      <c r="J12" s="57">
        <v>19.6531651999688</v>
      </c>
      <c r="K12" s="56">
        <v>73859.686000000002</v>
      </c>
      <c r="L12" s="57">
        <v>29.9896686776327</v>
      </c>
      <c r="M12" s="57">
        <v>-0.68565117105967699</v>
      </c>
      <c r="N12" s="56">
        <v>1270376.0625</v>
      </c>
      <c r="O12" s="56">
        <v>57318902.886399999</v>
      </c>
      <c r="P12" s="56">
        <v>1295</v>
      </c>
      <c r="Q12" s="56">
        <v>2966</v>
      </c>
      <c r="R12" s="57">
        <v>-56.338503034389802</v>
      </c>
      <c r="S12" s="56">
        <v>91.225663474903499</v>
      </c>
      <c r="T12" s="56">
        <v>104.237055428186</v>
      </c>
      <c r="U12" s="58">
        <v>-14.262863604014401</v>
      </c>
    </row>
    <row r="13" spans="1:23" ht="12" thickBot="1">
      <c r="A13" s="74"/>
      <c r="B13" s="69" t="s">
        <v>11</v>
      </c>
      <c r="C13" s="70"/>
      <c r="D13" s="56">
        <v>220182.02859999999</v>
      </c>
      <c r="E13" s="56">
        <v>204813.32980000001</v>
      </c>
      <c r="F13" s="57">
        <v>107.503759064416</v>
      </c>
      <c r="G13" s="56">
        <v>395883.06050000002</v>
      </c>
      <c r="H13" s="57">
        <v>-44.382053548360901</v>
      </c>
      <c r="I13" s="56">
        <v>69795.966899999999</v>
      </c>
      <c r="J13" s="57">
        <v>31.699211485964099</v>
      </c>
      <c r="K13" s="56">
        <v>111546.83229999999</v>
      </c>
      <c r="L13" s="57">
        <v>28.176712627995901</v>
      </c>
      <c r="M13" s="57">
        <v>-0.37429001379181298</v>
      </c>
      <c r="N13" s="56">
        <v>1560163.3872</v>
      </c>
      <c r="O13" s="56">
        <v>82755837.151500002</v>
      </c>
      <c r="P13" s="56">
        <v>9743</v>
      </c>
      <c r="Q13" s="56">
        <v>15943</v>
      </c>
      <c r="R13" s="57">
        <v>-38.888540425264999</v>
      </c>
      <c r="S13" s="56">
        <v>22.598997085086701</v>
      </c>
      <c r="T13" s="56">
        <v>22.5056172113153</v>
      </c>
      <c r="U13" s="58">
        <v>0.41320361881475098</v>
      </c>
    </row>
    <row r="14" spans="1:23" ht="12" thickBot="1">
      <c r="A14" s="74"/>
      <c r="B14" s="69" t="s">
        <v>12</v>
      </c>
      <c r="C14" s="70"/>
      <c r="D14" s="56">
        <v>74866.419599999994</v>
      </c>
      <c r="E14" s="56">
        <v>109001.5472</v>
      </c>
      <c r="F14" s="57">
        <v>68.683813691774802</v>
      </c>
      <c r="G14" s="56">
        <v>136181.12109999999</v>
      </c>
      <c r="H14" s="57">
        <v>-45.024377097744399</v>
      </c>
      <c r="I14" s="56">
        <v>13806.7451</v>
      </c>
      <c r="J14" s="57">
        <v>18.441839711004398</v>
      </c>
      <c r="K14" s="56">
        <v>28286.526999999998</v>
      </c>
      <c r="L14" s="57">
        <v>20.771254320361201</v>
      </c>
      <c r="M14" s="57">
        <v>-0.51189677332957895</v>
      </c>
      <c r="N14" s="56">
        <v>436692.9118</v>
      </c>
      <c r="O14" s="56">
        <v>36159906.739</v>
      </c>
      <c r="P14" s="56">
        <v>1384</v>
      </c>
      <c r="Q14" s="56">
        <v>1828</v>
      </c>
      <c r="R14" s="57">
        <v>-24.288840262582099</v>
      </c>
      <c r="S14" s="56">
        <v>54.0942338150289</v>
      </c>
      <c r="T14" s="56">
        <v>52.055345787746198</v>
      </c>
      <c r="U14" s="58">
        <v>3.7691411514479398</v>
      </c>
    </row>
    <row r="15" spans="1:23" ht="12" thickBot="1">
      <c r="A15" s="74"/>
      <c r="B15" s="69" t="s">
        <v>13</v>
      </c>
      <c r="C15" s="70"/>
      <c r="D15" s="56">
        <v>79719.765299999999</v>
      </c>
      <c r="E15" s="56">
        <v>88346.400399999999</v>
      </c>
      <c r="F15" s="57">
        <v>90.2354424617848</v>
      </c>
      <c r="G15" s="56">
        <v>120336.3646</v>
      </c>
      <c r="H15" s="57">
        <v>-33.752556373969099</v>
      </c>
      <c r="I15" s="56">
        <v>-8478.5882999999994</v>
      </c>
      <c r="J15" s="57">
        <v>-10.6354907946524</v>
      </c>
      <c r="K15" s="56">
        <v>6188.4715999999999</v>
      </c>
      <c r="L15" s="57">
        <v>5.1426446366155201</v>
      </c>
      <c r="M15" s="57">
        <v>-2.3700617612917498</v>
      </c>
      <c r="N15" s="56">
        <v>536405.15150000004</v>
      </c>
      <c r="O15" s="56">
        <v>31382191.638099998</v>
      </c>
      <c r="P15" s="56">
        <v>4744</v>
      </c>
      <c r="Q15" s="56">
        <v>6523</v>
      </c>
      <c r="R15" s="57">
        <v>-27.272727272727298</v>
      </c>
      <c r="S15" s="56">
        <v>16.804335012647599</v>
      </c>
      <c r="T15" s="56">
        <v>19.841465476008</v>
      </c>
      <c r="U15" s="58">
        <v>-18.073493899488199</v>
      </c>
    </row>
    <row r="16" spans="1:23" ht="12" thickBot="1">
      <c r="A16" s="74"/>
      <c r="B16" s="69" t="s">
        <v>14</v>
      </c>
      <c r="C16" s="70"/>
      <c r="D16" s="56">
        <v>1104094.6769999999</v>
      </c>
      <c r="E16" s="56">
        <v>804860.09360000002</v>
      </c>
      <c r="F16" s="57">
        <v>137.178459434058</v>
      </c>
      <c r="G16" s="56">
        <v>1267786.9410000001</v>
      </c>
      <c r="H16" s="57">
        <v>-12.911654056862499</v>
      </c>
      <c r="I16" s="56">
        <v>-71346.348800000007</v>
      </c>
      <c r="J16" s="57">
        <v>-6.4619774269593702</v>
      </c>
      <c r="K16" s="56">
        <v>81548.201700000005</v>
      </c>
      <c r="L16" s="57">
        <v>6.4323269993360803</v>
      </c>
      <c r="M16" s="57">
        <v>-1.8748978801821901</v>
      </c>
      <c r="N16" s="56">
        <v>6728016.4128</v>
      </c>
      <c r="O16" s="56">
        <v>282475142.4199</v>
      </c>
      <c r="P16" s="56">
        <v>46850</v>
      </c>
      <c r="Q16" s="56">
        <v>76427</v>
      </c>
      <c r="R16" s="57">
        <v>-38.699674198908802</v>
      </c>
      <c r="S16" s="56">
        <v>23.566588623265702</v>
      </c>
      <c r="T16" s="56">
        <v>20.929325008177699</v>
      </c>
      <c r="U16" s="58">
        <v>11.190688891155</v>
      </c>
    </row>
    <row r="17" spans="1:21" ht="12" thickBot="1">
      <c r="A17" s="74"/>
      <c r="B17" s="69" t="s">
        <v>15</v>
      </c>
      <c r="C17" s="70"/>
      <c r="D17" s="56">
        <v>824062.16899999999</v>
      </c>
      <c r="E17" s="56">
        <v>639351.23349999997</v>
      </c>
      <c r="F17" s="57">
        <v>128.89036977200101</v>
      </c>
      <c r="G17" s="56">
        <v>568282.95079999999</v>
      </c>
      <c r="H17" s="57">
        <v>45.009131074568899</v>
      </c>
      <c r="I17" s="56">
        <v>125034.6498</v>
      </c>
      <c r="J17" s="57">
        <v>15.172963218506901</v>
      </c>
      <c r="K17" s="56">
        <v>112033.1712</v>
      </c>
      <c r="L17" s="57">
        <v>19.7143291105752</v>
      </c>
      <c r="M17" s="57">
        <v>0.11605025958597499</v>
      </c>
      <c r="N17" s="56">
        <v>4381009.6630999995</v>
      </c>
      <c r="O17" s="56">
        <v>276916253.21600002</v>
      </c>
      <c r="P17" s="56">
        <v>16980</v>
      </c>
      <c r="Q17" s="56">
        <v>21657</v>
      </c>
      <c r="R17" s="57">
        <v>-21.595788890428</v>
      </c>
      <c r="S17" s="56">
        <v>48.531340930506502</v>
      </c>
      <c r="T17" s="56">
        <v>42.221389989379901</v>
      </c>
      <c r="U17" s="58">
        <v>13.001806297011299</v>
      </c>
    </row>
    <row r="18" spans="1:21" ht="12" thickBot="1">
      <c r="A18" s="74"/>
      <c r="B18" s="69" t="s">
        <v>16</v>
      </c>
      <c r="C18" s="70"/>
      <c r="D18" s="56">
        <v>1211119.4765999999</v>
      </c>
      <c r="E18" s="56">
        <v>1120366.9974</v>
      </c>
      <c r="F18" s="57">
        <v>108.100245670446</v>
      </c>
      <c r="G18" s="56">
        <v>1916542.7396</v>
      </c>
      <c r="H18" s="57">
        <v>-36.807071839536903</v>
      </c>
      <c r="I18" s="56">
        <v>167308.48079999999</v>
      </c>
      <c r="J18" s="57">
        <v>13.814366297674299</v>
      </c>
      <c r="K18" s="56">
        <v>291789.02789999999</v>
      </c>
      <c r="L18" s="57">
        <v>15.224759765122601</v>
      </c>
      <c r="M18" s="57">
        <v>-0.42661147335074301</v>
      </c>
      <c r="N18" s="56">
        <v>8434082.3034000006</v>
      </c>
      <c r="O18" s="56">
        <v>556940152.48689997</v>
      </c>
      <c r="P18" s="56">
        <v>59172</v>
      </c>
      <c r="Q18" s="56">
        <v>98996</v>
      </c>
      <c r="R18" s="57">
        <v>-40.227887995474603</v>
      </c>
      <c r="S18" s="56">
        <v>20.467779973636201</v>
      </c>
      <c r="T18" s="56">
        <v>20.679504137540899</v>
      </c>
      <c r="U18" s="58">
        <v>-1.0344266167481</v>
      </c>
    </row>
    <row r="19" spans="1:21" ht="12" thickBot="1">
      <c r="A19" s="74"/>
      <c r="B19" s="69" t="s">
        <v>17</v>
      </c>
      <c r="C19" s="70"/>
      <c r="D19" s="56">
        <v>506628.32579999999</v>
      </c>
      <c r="E19" s="56">
        <v>472449.47970000003</v>
      </c>
      <c r="F19" s="57">
        <v>107.234391732573</v>
      </c>
      <c r="G19" s="56">
        <v>1203378.8411000001</v>
      </c>
      <c r="H19" s="57">
        <v>-57.899515223577097</v>
      </c>
      <c r="I19" s="56">
        <v>31845.4218</v>
      </c>
      <c r="J19" s="57">
        <v>6.2857562789672201</v>
      </c>
      <c r="K19" s="56">
        <v>-888.13480000000004</v>
      </c>
      <c r="L19" s="57">
        <v>-7.3803424962015002E-2</v>
      </c>
      <c r="M19" s="57">
        <v>-36.856518402386698</v>
      </c>
      <c r="N19" s="56">
        <v>2922464.7478</v>
      </c>
      <c r="O19" s="56">
        <v>161056878.4068</v>
      </c>
      <c r="P19" s="56">
        <v>9531</v>
      </c>
      <c r="Q19" s="56">
        <v>14099</v>
      </c>
      <c r="R19" s="57">
        <v>-32.3994609546776</v>
      </c>
      <c r="S19" s="56">
        <v>53.155841548630796</v>
      </c>
      <c r="T19" s="56">
        <v>46.839839052415101</v>
      </c>
      <c r="U19" s="58">
        <v>11.8820477904341</v>
      </c>
    </row>
    <row r="20" spans="1:21" ht="12" thickBot="1">
      <c r="A20" s="74"/>
      <c r="B20" s="69" t="s">
        <v>18</v>
      </c>
      <c r="C20" s="70"/>
      <c r="D20" s="56">
        <v>1171529.8303</v>
      </c>
      <c r="E20" s="56">
        <v>970703.83649999998</v>
      </c>
      <c r="F20" s="57">
        <v>120.68869888514099</v>
      </c>
      <c r="G20" s="56">
        <v>1310475.5511</v>
      </c>
      <c r="H20" s="57">
        <v>-10.6026946235945</v>
      </c>
      <c r="I20" s="56">
        <v>89231.236799999999</v>
      </c>
      <c r="J20" s="57">
        <v>7.6166423160688996</v>
      </c>
      <c r="K20" s="56">
        <v>161751.60939999999</v>
      </c>
      <c r="L20" s="57">
        <v>12.342970402174</v>
      </c>
      <c r="M20" s="57">
        <v>-0.44834405585827802</v>
      </c>
      <c r="N20" s="56">
        <v>6666720.5237999996</v>
      </c>
      <c r="O20" s="56">
        <v>311722815.1092</v>
      </c>
      <c r="P20" s="56">
        <v>42259</v>
      </c>
      <c r="Q20" s="56">
        <v>54408</v>
      </c>
      <c r="R20" s="57">
        <v>-22.329436847522398</v>
      </c>
      <c r="S20" s="56">
        <v>27.72261128517</v>
      </c>
      <c r="T20" s="56">
        <v>26.842582614689</v>
      </c>
      <c r="U20" s="58">
        <v>3.1744075672690002</v>
      </c>
    </row>
    <row r="21" spans="1:21" ht="12" thickBot="1">
      <c r="A21" s="74"/>
      <c r="B21" s="69" t="s">
        <v>19</v>
      </c>
      <c r="C21" s="70"/>
      <c r="D21" s="56">
        <v>320382.06790000002</v>
      </c>
      <c r="E21" s="56">
        <v>314682.69199999998</v>
      </c>
      <c r="F21" s="57">
        <v>101.811150102911</v>
      </c>
      <c r="G21" s="56">
        <v>452343.44429999997</v>
      </c>
      <c r="H21" s="57">
        <v>-29.172828315044999</v>
      </c>
      <c r="I21" s="56">
        <v>37113.814200000001</v>
      </c>
      <c r="J21" s="57">
        <v>11.5842357979861</v>
      </c>
      <c r="K21" s="56">
        <v>86517.162400000001</v>
      </c>
      <c r="L21" s="57">
        <v>19.1264322474895</v>
      </c>
      <c r="M21" s="57">
        <v>-0.57102367703173795</v>
      </c>
      <c r="N21" s="56">
        <v>1972599.9308</v>
      </c>
      <c r="O21" s="56">
        <v>103163969.9839</v>
      </c>
      <c r="P21" s="56">
        <v>28358</v>
      </c>
      <c r="Q21" s="56">
        <v>39226</v>
      </c>
      <c r="R21" s="57">
        <v>-27.706113292204101</v>
      </c>
      <c r="S21" s="56">
        <v>11.297766693702</v>
      </c>
      <c r="T21" s="56">
        <v>11.463279222964401</v>
      </c>
      <c r="U21" s="58">
        <v>-1.46500218804016</v>
      </c>
    </row>
    <row r="22" spans="1:21" ht="12" thickBot="1">
      <c r="A22" s="74"/>
      <c r="B22" s="69" t="s">
        <v>20</v>
      </c>
      <c r="C22" s="70"/>
      <c r="D22" s="56">
        <v>1204806.1418000001</v>
      </c>
      <c r="E22" s="56">
        <v>1183267.5027999999</v>
      </c>
      <c r="F22" s="57">
        <v>101.820267940177</v>
      </c>
      <c r="G22" s="56">
        <v>1790129.0506</v>
      </c>
      <c r="H22" s="57">
        <v>-32.6972465255405</v>
      </c>
      <c r="I22" s="56">
        <v>63617.075100000002</v>
      </c>
      <c r="J22" s="57">
        <v>5.2802748004716404</v>
      </c>
      <c r="K22" s="56">
        <v>205671.39009999999</v>
      </c>
      <c r="L22" s="57">
        <v>11.4891934763622</v>
      </c>
      <c r="M22" s="57">
        <v>-0.69068583107709502</v>
      </c>
      <c r="N22" s="56">
        <v>7443641.1410999997</v>
      </c>
      <c r="O22" s="56">
        <v>366715690.69209999</v>
      </c>
      <c r="P22" s="56">
        <v>71765</v>
      </c>
      <c r="Q22" s="56">
        <v>104330</v>
      </c>
      <c r="R22" s="57">
        <v>-31.213457298955198</v>
      </c>
      <c r="S22" s="56">
        <v>16.788213499616798</v>
      </c>
      <c r="T22" s="56">
        <v>17.100005749065499</v>
      </c>
      <c r="U22" s="58">
        <v>-1.85720922274296</v>
      </c>
    </row>
    <row r="23" spans="1:21" ht="12" thickBot="1">
      <c r="A23" s="74"/>
      <c r="B23" s="69" t="s">
        <v>21</v>
      </c>
      <c r="C23" s="70"/>
      <c r="D23" s="56">
        <v>2346234.8196</v>
      </c>
      <c r="E23" s="56">
        <v>2364462.6680000001</v>
      </c>
      <c r="F23" s="57">
        <v>99.229091300670902</v>
      </c>
      <c r="G23" s="56">
        <v>4380091.9973999998</v>
      </c>
      <c r="H23" s="57">
        <v>-46.434120082575603</v>
      </c>
      <c r="I23" s="56">
        <v>201511.37160000001</v>
      </c>
      <c r="J23" s="57">
        <v>8.5887128567273905</v>
      </c>
      <c r="K23" s="56">
        <v>411173.201</v>
      </c>
      <c r="L23" s="57">
        <v>9.38731883357862</v>
      </c>
      <c r="M23" s="57">
        <v>-0.50991122205943595</v>
      </c>
      <c r="N23" s="56">
        <v>15856064.5921</v>
      </c>
      <c r="O23" s="56">
        <v>800889779.82099998</v>
      </c>
      <c r="P23" s="56">
        <v>73538</v>
      </c>
      <c r="Q23" s="56">
        <v>108222</v>
      </c>
      <c r="R23" s="57">
        <v>-32.0489364454547</v>
      </c>
      <c r="S23" s="56">
        <v>31.905067034730301</v>
      </c>
      <c r="T23" s="56">
        <v>33.322037774204901</v>
      </c>
      <c r="U23" s="58">
        <v>-4.4412090967622202</v>
      </c>
    </row>
    <row r="24" spans="1:21" ht="12" thickBot="1">
      <c r="A24" s="74"/>
      <c r="B24" s="69" t="s">
        <v>22</v>
      </c>
      <c r="C24" s="70"/>
      <c r="D24" s="56">
        <v>251860.60079999999</v>
      </c>
      <c r="E24" s="56">
        <v>204131.27340000001</v>
      </c>
      <c r="F24" s="57">
        <v>123.381683073359</v>
      </c>
      <c r="G24" s="56">
        <v>288611.95890000003</v>
      </c>
      <c r="H24" s="57">
        <v>-12.7338306562459</v>
      </c>
      <c r="I24" s="56">
        <v>34332.5645</v>
      </c>
      <c r="J24" s="57">
        <v>13.6315741290807</v>
      </c>
      <c r="K24" s="56">
        <v>47721.627200000003</v>
      </c>
      <c r="L24" s="57">
        <v>16.534875194321</v>
      </c>
      <c r="M24" s="57">
        <v>-0.280565929654637</v>
      </c>
      <c r="N24" s="56">
        <v>1677701.3026000001</v>
      </c>
      <c r="O24" s="56">
        <v>76586811.930899993</v>
      </c>
      <c r="P24" s="56">
        <v>25839</v>
      </c>
      <c r="Q24" s="56">
        <v>35583</v>
      </c>
      <c r="R24" s="57">
        <v>-27.383863080684598</v>
      </c>
      <c r="S24" s="56">
        <v>9.74730449320794</v>
      </c>
      <c r="T24" s="56">
        <v>10.5451088328696</v>
      </c>
      <c r="U24" s="58">
        <v>-8.1848714197613095</v>
      </c>
    </row>
    <row r="25" spans="1:21" ht="12" thickBot="1">
      <c r="A25" s="74"/>
      <c r="B25" s="69" t="s">
        <v>23</v>
      </c>
      <c r="C25" s="70"/>
      <c r="D25" s="56">
        <v>267355.95899999997</v>
      </c>
      <c r="E25" s="56">
        <v>318569.50719999999</v>
      </c>
      <c r="F25" s="57">
        <v>83.923901364530906</v>
      </c>
      <c r="G25" s="56">
        <v>304514.27630000003</v>
      </c>
      <c r="H25" s="57">
        <v>-12.2024877623119</v>
      </c>
      <c r="I25" s="56">
        <v>16686.6783</v>
      </c>
      <c r="J25" s="57">
        <v>6.2413713771010402</v>
      </c>
      <c r="K25" s="56">
        <v>23987.088800000001</v>
      </c>
      <c r="L25" s="57">
        <v>7.8771639515411502</v>
      </c>
      <c r="M25" s="57">
        <v>-0.30434749964322499</v>
      </c>
      <c r="N25" s="56">
        <v>1799841.5367999999</v>
      </c>
      <c r="O25" s="56">
        <v>90060777.462200001</v>
      </c>
      <c r="P25" s="56">
        <v>18438</v>
      </c>
      <c r="Q25" s="56">
        <v>25964</v>
      </c>
      <c r="R25" s="57">
        <v>-28.986288707441101</v>
      </c>
      <c r="S25" s="56">
        <v>14.5002689554182</v>
      </c>
      <c r="T25" s="56">
        <v>15.536125304267401</v>
      </c>
      <c r="U25" s="58">
        <v>-7.1437043825468303</v>
      </c>
    </row>
    <row r="26" spans="1:21" ht="12" thickBot="1">
      <c r="A26" s="74"/>
      <c r="B26" s="69" t="s">
        <v>24</v>
      </c>
      <c r="C26" s="70"/>
      <c r="D26" s="56">
        <v>601119.14729999995</v>
      </c>
      <c r="E26" s="56">
        <v>494112.77830000001</v>
      </c>
      <c r="F26" s="57">
        <v>121.656264257758</v>
      </c>
      <c r="G26" s="56">
        <v>528030.17709999997</v>
      </c>
      <c r="H26" s="57">
        <v>13.841816882779799</v>
      </c>
      <c r="I26" s="56">
        <v>108459.7029</v>
      </c>
      <c r="J26" s="57">
        <v>18.0429625952126</v>
      </c>
      <c r="K26" s="56">
        <v>114386.8083</v>
      </c>
      <c r="L26" s="57">
        <v>21.662930124226001</v>
      </c>
      <c r="M26" s="57">
        <v>-5.1816336936818003E-2</v>
      </c>
      <c r="N26" s="56">
        <v>3352478.4024999999</v>
      </c>
      <c r="O26" s="56">
        <v>177128143.0086</v>
      </c>
      <c r="P26" s="56">
        <v>39824</v>
      </c>
      <c r="Q26" s="56">
        <v>51442</v>
      </c>
      <c r="R26" s="57">
        <v>-22.584658450293499</v>
      </c>
      <c r="S26" s="56">
        <v>15.094394016171201</v>
      </c>
      <c r="T26" s="56">
        <v>14.3965866334901</v>
      </c>
      <c r="U26" s="58">
        <v>4.62295725110544</v>
      </c>
    </row>
    <row r="27" spans="1:21" ht="12" thickBot="1">
      <c r="A27" s="74"/>
      <c r="B27" s="69" t="s">
        <v>25</v>
      </c>
      <c r="C27" s="70"/>
      <c r="D27" s="56">
        <v>250538.9339</v>
      </c>
      <c r="E27" s="56">
        <v>305823.13449999999</v>
      </c>
      <c r="F27" s="57">
        <v>81.922819315031305</v>
      </c>
      <c r="G27" s="56">
        <v>296789.63439999998</v>
      </c>
      <c r="H27" s="57">
        <v>-15.5836643666825</v>
      </c>
      <c r="I27" s="56">
        <v>65421.0317</v>
      </c>
      <c r="J27" s="57">
        <v>26.1121218493378</v>
      </c>
      <c r="K27" s="56">
        <v>86688.304499999998</v>
      </c>
      <c r="L27" s="57">
        <v>29.2086698631682</v>
      </c>
      <c r="M27" s="57">
        <v>-0.24533035826072699</v>
      </c>
      <c r="N27" s="56">
        <v>1522067.6632000001</v>
      </c>
      <c r="O27" s="56">
        <v>61691744.803300001</v>
      </c>
      <c r="P27" s="56">
        <v>29151</v>
      </c>
      <c r="Q27" s="56">
        <v>40378</v>
      </c>
      <c r="R27" s="57">
        <v>-27.804745158254502</v>
      </c>
      <c r="S27" s="56">
        <v>8.5945227916709506</v>
      </c>
      <c r="T27" s="56">
        <v>8.6943995343999205</v>
      </c>
      <c r="U27" s="58">
        <v>-1.1620975957589701</v>
      </c>
    </row>
    <row r="28" spans="1:21" ht="12" thickBot="1">
      <c r="A28" s="74"/>
      <c r="B28" s="69" t="s">
        <v>26</v>
      </c>
      <c r="C28" s="70"/>
      <c r="D28" s="56">
        <v>950285.30599999998</v>
      </c>
      <c r="E28" s="56">
        <v>990017.74719999998</v>
      </c>
      <c r="F28" s="57">
        <v>95.9866940453974</v>
      </c>
      <c r="G28" s="56">
        <v>1108065.0211</v>
      </c>
      <c r="H28" s="57">
        <v>-14.2392108852393</v>
      </c>
      <c r="I28" s="56">
        <v>59381.335099999997</v>
      </c>
      <c r="J28" s="57">
        <v>6.2487902028025299</v>
      </c>
      <c r="K28" s="56">
        <v>45881.393700000001</v>
      </c>
      <c r="L28" s="57">
        <v>4.1406770204200303</v>
      </c>
      <c r="M28" s="57">
        <v>0.29423564350007902</v>
      </c>
      <c r="N28" s="56">
        <v>5777577.3065999998</v>
      </c>
      <c r="O28" s="56">
        <v>258748058.31639999</v>
      </c>
      <c r="P28" s="56">
        <v>43147</v>
      </c>
      <c r="Q28" s="56">
        <v>52500</v>
      </c>
      <c r="R28" s="57">
        <v>-17.815238095238101</v>
      </c>
      <c r="S28" s="56">
        <v>22.024365680116802</v>
      </c>
      <c r="T28" s="56">
        <v>23.9527898057143</v>
      </c>
      <c r="U28" s="58">
        <v>-8.7558668140822906</v>
      </c>
    </row>
    <row r="29" spans="1:21" ht="12" thickBot="1">
      <c r="A29" s="74"/>
      <c r="B29" s="69" t="s">
        <v>27</v>
      </c>
      <c r="C29" s="70"/>
      <c r="D29" s="56">
        <v>784088.05920000002</v>
      </c>
      <c r="E29" s="56">
        <v>640214.49300000002</v>
      </c>
      <c r="F29" s="57">
        <v>122.47271309429701</v>
      </c>
      <c r="G29" s="56">
        <v>736657.01399999997</v>
      </c>
      <c r="H29" s="57">
        <v>6.4386877880185498</v>
      </c>
      <c r="I29" s="56">
        <v>110618.74619999999</v>
      </c>
      <c r="J29" s="57">
        <v>14.107949343453001</v>
      </c>
      <c r="K29" s="56">
        <v>125323.8175</v>
      </c>
      <c r="L29" s="57">
        <v>17.0125058362643</v>
      </c>
      <c r="M29" s="57">
        <v>-0.11733660523068599</v>
      </c>
      <c r="N29" s="56">
        <v>4274920.6602999996</v>
      </c>
      <c r="O29" s="56">
        <v>188765507.15220001</v>
      </c>
      <c r="P29" s="56">
        <v>111527</v>
      </c>
      <c r="Q29" s="56">
        <v>130429</v>
      </c>
      <c r="R29" s="57">
        <v>-14.492175819794699</v>
      </c>
      <c r="S29" s="56">
        <v>7.0304774556833802</v>
      </c>
      <c r="T29" s="56">
        <v>6.9046871217290597</v>
      </c>
      <c r="U29" s="58">
        <v>1.7892146692345401</v>
      </c>
    </row>
    <row r="30" spans="1:21" ht="12" thickBot="1">
      <c r="A30" s="74"/>
      <c r="B30" s="69" t="s">
        <v>28</v>
      </c>
      <c r="C30" s="70"/>
      <c r="D30" s="56">
        <v>1048357.5077</v>
      </c>
      <c r="E30" s="56">
        <v>1122983.5948999999</v>
      </c>
      <c r="F30" s="57">
        <v>93.354659183009204</v>
      </c>
      <c r="G30" s="56">
        <v>1349322.3064999999</v>
      </c>
      <c r="H30" s="57">
        <v>-22.3048857452502</v>
      </c>
      <c r="I30" s="56">
        <v>140220.5343</v>
      </c>
      <c r="J30" s="57">
        <v>13.3752592288513</v>
      </c>
      <c r="K30" s="56">
        <v>165332.84909999999</v>
      </c>
      <c r="L30" s="57">
        <v>12.2530286725086</v>
      </c>
      <c r="M30" s="57">
        <v>-0.151889445664915</v>
      </c>
      <c r="N30" s="56">
        <v>6789835.3146000002</v>
      </c>
      <c r="O30" s="56">
        <v>301286503.25620002</v>
      </c>
      <c r="P30" s="56">
        <v>80250</v>
      </c>
      <c r="Q30" s="56">
        <v>107294</v>
      </c>
      <c r="R30" s="57">
        <v>-25.205510093761099</v>
      </c>
      <c r="S30" s="56">
        <v>13.0636449557632</v>
      </c>
      <c r="T30" s="56">
        <v>14.3893808936194</v>
      </c>
      <c r="U30" s="58">
        <v>-10.148285125211499</v>
      </c>
    </row>
    <row r="31" spans="1:21" ht="12" thickBot="1">
      <c r="A31" s="74"/>
      <c r="B31" s="69" t="s">
        <v>29</v>
      </c>
      <c r="C31" s="70"/>
      <c r="D31" s="56">
        <v>728910.63809999998</v>
      </c>
      <c r="E31" s="56">
        <v>897548.67409999995</v>
      </c>
      <c r="F31" s="57">
        <v>81.211265654300206</v>
      </c>
      <c r="G31" s="56">
        <v>1161534.3388</v>
      </c>
      <c r="H31" s="57">
        <v>-37.245881266579701</v>
      </c>
      <c r="I31" s="56">
        <v>48597.651400000002</v>
      </c>
      <c r="J31" s="57">
        <v>6.6671617698811598</v>
      </c>
      <c r="K31" s="56">
        <v>32385.038400000001</v>
      </c>
      <c r="L31" s="57">
        <v>2.7881257848526002</v>
      </c>
      <c r="M31" s="57">
        <v>0.50062046552953898</v>
      </c>
      <c r="N31" s="56">
        <v>4392476.9133000001</v>
      </c>
      <c r="O31" s="56">
        <v>312968797.15499997</v>
      </c>
      <c r="P31" s="56">
        <v>32914</v>
      </c>
      <c r="Q31" s="56">
        <v>39984</v>
      </c>
      <c r="R31" s="57">
        <v>-17.682072829131702</v>
      </c>
      <c r="S31" s="56">
        <v>22.145914750562099</v>
      </c>
      <c r="T31" s="56">
        <v>25.4361886254502</v>
      </c>
      <c r="U31" s="58">
        <v>-14.8572497995577</v>
      </c>
    </row>
    <row r="32" spans="1:21" ht="12" thickBot="1">
      <c r="A32" s="74"/>
      <c r="B32" s="69" t="s">
        <v>30</v>
      </c>
      <c r="C32" s="70"/>
      <c r="D32" s="56">
        <v>103012.7742</v>
      </c>
      <c r="E32" s="56">
        <v>81302.476599999995</v>
      </c>
      <c r="F32" s="57">
        <v>126.703119643959</v>
      </c>
      <c r="G32" s="56">
        <v>126458.5076</v>
      </c>
      <c r="H32" s="57">
        <v>-18.540257863995201</v>
      </c>
      <c r="I32" s="56">
        <v>24724.450199999999</v>
      </c>
      <c r="J32" s="57">
        <v>24.0013439032302</v>
      </c>
      <c r="K32" s="56">
        <v>34136.047200000001</v>
      </c>
      <c r="L32" s="57">
        <v>26.993871624656101</v>
      </c>
      <c r="M32" s="57">
        <v>-0.27570845988284198</v>
      </c>
      <c r="N32" s="56">
        <v>641459.77240000002</v>
      </c>
      <c r="O32" s="56">
        <v>31045708.500100002</v>
      </c>
      <c r="P32" s="56">
        <v>20892</v>
      </c>
      <c r="Q32" s="56">
        <v>28627</v>
      </c>
      <c r="R32" s="57">
        <v>-27.019946204631999</v>
      </c>
      <c r="S32" s="56">
        <v>4.9307282309017797</v>
      </c>
      <c r="T32" s="56">
        <v>5.1751159744297297</v>
      </c>
      <c r="U32" s="58">
        <v>-4.9564229071951198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173925.42430000001</v>
      </c>
      <c r="E35" s="56">
        <v>172104.6943</v>
      </c>
      <c r="F35" s="57">
        <v>101.057920010494</v>
      </c>
      <c r="G35" s="56">
        <v>189716.34789999999</v>
      </c>
      <c r="H35" s="57">
        <v>-8.3234385306233296</v>
      </c>
      <c r="I35" s="56">
        <v>26813.1505</v>
      </c>
      <c r="J35" s="57">
        <v>15.4164640436643</v>
      </c>
      <c r="K35" s="56">
        <v>19168.036499999998</v>
      </c>
      <c r="L35" s="57">
        <v>10.103523872441199</v>
      </c>
      <c r="M35" s="57">
        <v>0.39884700762125502</v>
      </c>
      <c r="N35" s="56">
        <v>1116434.3592999999</v>
      </c>
      <c r="O35" s="56">
        <v>50071927.896700002</v>
      </c>
      <c r="P35" s="56">
        <v>12487</v>
      </c>
      <c r="Q35" s="56">
        <v>16753</v>
      </c>
      <c r="R35" s="57">
        <v>-25.464095982809098</v>
      </c>
      <c r="S35" s="56">
        <v>13.928519604388599</v>
      </c>
      <c r="T35" s="56">
        <v>14.5748215543485</v>
      </c>
      <c r="U35" s="58">
        <v>-4.64013382840972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81598.259999999995</v>
      </c>
      <c r="E37" s="59"/>
      <c r="F37" s="59"/>
      <c r="G37" s="56">
        <v>74120.45</v>
      </c>
      <c r="H37" s="57">
        <v>10.0887272001182</v>
      </c>
      <c r="I37" s="56">
        <v>4404.41</v>
      </c>
      <c r="J37" s="57">
        <v>5.3976763720206797</v>
      </c>
      <c r="K37" s="56">
        <v>3140.81</v>
      </c>
      <c r="L37" s="57">
        <v>4.23744054441116</v>
      </c>
      <c r="M37" s="57">
        <v>0.402316599857999</v>
      </c>
      <c r="N37" s="56">
        <v>1020416.91</v>
      </c>
      <c r="O37" s="56">
        <v>41120826.409999996</v>
      </c>
      <c r="P37" s="56">
        <v>66</v>
      </c>
      <c r="Q37" s="56">
        <v>148</v>
      </c>
      <c r="R37" s="57">
        <v>-55.405405405405403</v>
      </c>
      <c r="S37" s="56">
        <v>1236.3372727272699</v>
      </c>
      <c r="T37" s="56">
        <v>2527.91033783784</v>
      </c>
      <c r="U37" s="58">
        <v>-104.467696121581</v>
      </c>
    </row>
    <row r="38" spans="1:21" ht="12" thickBot="1">
      <c r="A38" s="74"/>
      <c r="B38" s="69" t="s">
        <v>35</v>
      </c>
      <c r="C38" s="70"/>
      <c r="D38" s="56">
        <v>118123.13</v>
      </c>
      <c r="E38" s="59"/>
      <c r="F38" s="59"/>
      <c r="G38" s="56">
        <v>418713.96</v>
      </c>
      <c r="H38" s="57">
        <v>-71.789063350073206</v>
      </c>
      <c r="I38" s="56">
        <v>-4579.46</v>
      </c>
      <c r="J38" s="57">
        <v>-3.8768529076396798</v>
      </c>
      <c r="K38" s="56">
        <v>-71746.83</v>
      </c>
      <c r="L38" s="57">
        <v>-17.1350460825333</v>
      </c>
      <c r="M38" s="57">
        <v>-0.93617195352045501</v>
      </c>
      <c r="N38" s="56">
        <v>1160068.01</v>
      </c>
      <c r="O38" s="56">
        <v>96121926.150000006</v>
      </c>
      <c r="P38" s="56">
        <v>51</v>
      </c>
      <c r="Q38" s="56">
        <v>116</v>
      </c>
      <c r="R38" s="57">
        <v>-56.034482758620697</v>
      </c>
      <c r="S38" s="56">
        <v>2316.1398039215701</v>
      </c>
      <c r="T38" s="56">
        <v>2377.9996551724098</v>
      </c>
      <c r="U38" s="58">
        <v>-2.67081681106241</v>
      </c>
    </row>
    <row r="39" spans="1:21" ht="12" thickBot="1">
      <c r="A39" s="74"/>
      <c r="B39" s="69" t="s">
        <v>36</v>
      </c>
      <c r="C39" s="70"/>
      <c r="D39" s="56">
        <v>47690.6</v>
      </c>
      <c r="E39" s="59"/>
      <c r="F39" s="59"/>
      <c r="G39" s="56">
        <v>318829.07</v>
      </c>
      <c r="H39" s="57">
        <v>-85.041953671288496</v>
      </c>
      <c r="I39" s="56">
        <v>2159.84</v>
      </c>
      <c r="J39" s="57">
        <v>4.5288589365619201</v>
      </c>
      <c r="K39" s="56">
        <v>-18170.02</v>
      </c>
      <c r="L39" s="57">
        <v>-5.6989847255772501</v>
      </c>
      <c r="M39" s="57">
        <v>-1.11886833366171</v>
      </c>
      <c r="N39" s="56">
        <v>296317.09999999998</v>
      </c>
      <c r="O39" s="56">
        <v>90864313.280000001</v>
      </c>
      <c r="P39" s="56">
        <v>22</v>
      </c>
      <c r="Q39" s="56">
        <v>21</v>
      </c>
      <c r="R39" s="57">
        <v>4.7619047619047699</v>
      </c>
      <c r="S39" s="56">
        <v>2167.7545454545502</v>
      </c>
      <c r="T39" s="56">
        <v>3017.42</v>
      </c>
      <c r="U39" s="58">
        <v>-39.195648618386002</v>
      </c>
    </row>
    <row r="40" spans="1:21" ht="12" thickBot="1">
      <c r="A40" s="74"/>
      <c r="B40" s="69" t="s">
        <v>37</v>
      </c>
      <c r="C40" s="70"/>
      <c r="D40" s="56">
        <v>69840.210000000006</v>
      </c>
      <c r="E40" s="59"/>
      <c r="F40" s="59"/>
      <c r="G40" s="56">
        <v>397129.89</v>
      </c>
      <c r="H40" s="57">
        <v>-82.413761401842606</v>
      </c>
      <c r="I40" s="56">
        <v>-11261.6</v>
      </c>
      <c r="J40" s="57">
        <v>-16.124808330330101</v>
      </c>
      <c r="K40" s="56">
        <v>-85254.52</v>
      </c>
      <c r="L40" s="57">
        <v>-21.467666410100701</v>
      </c>
      <c r="M40" s="57">
        <v>-0.86790612392164102</v>
      </c>
      <c r="N40" s="56">
        <v>797641.55</v>
      </c>
      <c r="O40" s="56">
        <v>68294699.909999996</v>
      </c>
      <c r="P40" s="56">
        <v>56</v>
      </c>
      <c r="Q40" s="56">
        <v>116</v>
      </c>
      <c r="R40" s="57">
        <v>-51.724137931034498</v>
      </c>
      <c r="S40" s="56">
        <v>1247.1466071428599</v>
      </c>
      <c r="T40" s="56">
        <v>1941.99198275862</v>
      </c>
      <c r="U40" s="58">
        <v>-55.714811044357901</v>
      </c>
    </row>
    <row r="41" spans="1:21" ht="12" thickBot="1">
      <c r="A41" s="74"/>
      <c r="B41" s="69" t="s">
        <v>66</v>
      </c>
      <c r="C41" s="70"/>
      <c r="D41" s="56">
        <v>0.16</v>
      </c>
      <c r="E41" s="59"/>
      <c r="F41" s="59"/>
      <c r="G41" s="56">
        <v>0.87</v>
      </c>
      <c r="H41" s="57">
        <v>-81.609195402298894</v>
      </c>
      <c r="I41" s="56">
        <v>-1384.46</v>
      </c>
      <c r="J41" s="57">
        <v>-865287.5</v>
      </c>
      <c r="K41" s="56">
        <v>0.78</v>
      </c>
      <c r="L41" s="57">
        <v>89.655172413793096</v>
      </c>
      <c r="M41" s="57">
        <v>-1775.9487179487201</v>
      </c>
      <c r="N41" s="56">
        <v>0.16</v>
      </c>
      <c r="O41" s="56">
        <v>1386.07</v>
      </c>
      <c r="P41" s="56">
        <v>3</v>
      </c>
      <c r="Q41" s="59"/>
      <c r="R41" s="59"/>
      <c r="S41" s="56">
        <v>5.3333333333332997E-2</v>
      </c>
      <c r="T41" s="59"/>
      <c r="U41" s="60"/>
    </row>
    <row r="42" spans="1:21" ht="12" thickBot="1">
      <c r="A42" s="74"/>
      <c r="B42" s="69" t="s">
        <v>32</v>
      </c>
      <c r="C42" s="70"/>
      <c r="D42" s="56">
        <v>44859.828800000003</v>
      </c>
      <c r="E42" s="59"/>
      <c r="F42" s="59"/>
      <c r="G42" s="56">
        <v>289497.86410000001</v>
      </c>
      <c r="H42" s="57">
        <v>-84.504262599842804</v>
      </c>
      <c r="I42" s="56">
        <v>4281.9481999999998</v>
      </c>
      <c r="J42" s="57">
        <v>9.5451728518411105</v>
      </c>
      <c r="K42" s="56">
        <v>21973.2634</v>
      </c>
      <c r="L42" s="57">
        <v>7.5901297124630496</v>
      </c>
      <c r="M42" s="57">
        <v>-0.80512916438256499</v>
      </c>
      <c r="N42" s="56">
        <v>349467.94750000001</v>
      </c>
      <c r="O42" s="56">
        <v>17885167.080499999</v>
      </c>
      <c r="P42" s="56">
        <v>80</v>
      </c>
      <c r="Q42" s="56">
        <v>153</v>
      </c>
      <c r="R42" s="57">
        <v>-47.712418300653603</v>
      </c>
      <c r="S42" s="56">
        <v>560.74785999999995</v>
      </c>
      <c r="T42" s="56">
        <v>662.37640130719001</v>
      </c>
      <c r="U42" s="58">
        <v>-18.123750183761601</v>
      </c>
    </row>
    <row r="43" spans="1:21" ht="12" thickBot="1">
      <c r="A43" s="74"/>
      <c r="B43" s="69" t="s">
        <v>33</v>
      </c>
      <c r="C43" s="70"/>
      <c r="D43" s="56">
        <v>408646.22840000002</v>
      </c>
      <c r="E43" s="56">
        <v>612007.08129999996</v>
      </c>
      <c r="F43" s="57">
        <v>66.771486946191999</v>
      </c>
      <c r="G43" s="56">
        <v>445743.69140000001</v>
      </c>
      <c r="H43" s="57">
        <v>-8.3225996723551106</v>
      </c>
      <c r="I43" s="56">
        <v>22697.272099999998</v>
      </c>
      <c r="J43" s="57">
        <v>5.5542595336969498</v>
      </c>
      <c r="K43" s="56">
        <v>14295.914699999999</v>
      </c>
      <c r="L43" s="57">
        <v>3.2072051665160202</v>
      </c>
      <c r="M43" s="57">
        <v>0.58767540072129798</v>
      </c>
      <c r="N43" s="56">
        <v>2281259.1932000001</v>
      </c>
      <c r="O43" s="56">
        <v>117600970.10780001</v>
      </c>
      <c r="P43" s="56">
        <v>1688</v>
      </c>
      <c r="Q43" s="56">
        <v>2096</v>
      </c>
      <c r="R43" s="57">
        <v>-19.465648854961799</v>
      </c>
      <c r="S43" s="56">
        <v>242.08899786729901</v>
      </c>
      <c r="T43" s="56">
        <v>258.89630252862599</v>
      </c>
      <c r="U43" s="58">
        <v>-6.9426140012113597</v>
      </c>
    </row>
    <row r="44" spans="1:21" ht="12" thickBot="1">
      <c r="A44" s="74"/>
      <c r="B44" s="69" t="s">
        <v>38</v>
      </c>
      <c r="C44" s="70"/>
      <c r="D44" s="56">
        <v>45547.040000000001</v>
      </c>
      <c r="E44" s="59"/>
      <c r="F44" s="59"/>
      <c r="G44" s="56">
        <v>262083.04</v>
      </c>
      <c r="H44" s="57">
        <v>-82.621141757207994</v>
      </c>
      <c r="I44" s="56">
        <v>-3940.65</v>
      </c>
      <c r="J44" s="57">
        <v>-8.6518245752083995</v>
      </c>
      <c r="K44" s="56">
        <v>-41985.26</v>
      </c>
      <c r="L44" s="57">
        <v>-16.019830966551702</v>
      </c>
      <c r="M44" s="57">
        <v>-0.90614206033260303</v>
      </c>
      <c r="N44" s="56">
        <v>553805.86</v>
      </c>
      <c r="O44" s="56">
        <v>45487122.950000003</v>
      </c>
      <c r="P44" s="56">
        <v>45</v>
      </c>
      <c r="Q44" s="56">
        <v>109</v>
      </c>
      <c r="R44" s="57">
        <v>-58.715596330275197</v>
      </c>
      <c r="S44" s="56">
        <v>1012.15644444444</v>
      </c>
      <c r="T44" s="56">
        <v>1467.7802752293601</v>
      </c>
      <c r="U44" s="58">
        <v>-45.015158801364699</v>
      </c>
    </row>
    <row r="45" spans="1:21" ht="12" thickBot="1">
      <c r="A45" s="74"/>
      <c r="B45" s="69" t="s">
        <v>39</v>
      </c>
      <c r="C45" s="70"/>
      <c r="D45" s="56">
        <v>29392.32</v>
      </c>
      <c r="E45" s="59"/>
      <c r="F45" s="59"/>
      <c r="G45" s="56">
        <v>137052.14000000001</v>
      </c>
      <c r="H45" s="57">
        <v>-78.553913860812401</v>
      </c>
      <c r="I45" s="56">
        <v>4076.64</v>
      </c>
      <c r="J45" s="57">
        <v>13.869745566188699</v>
      </c>
      <c r="K45" s="56">
        <v>18497.509999999998</v>
      </c>
      <c r="L45" s="57">
        <v>13.496695491219601</v>
      </c>
      <c r="M45" s="57">
        <v>-0.77961141796922895</v>
      </c>
      <c r="N45" s="56">
        <v>261829.2</v>
      </c>
      <c r="O45" s="56">
        <v>20217125.899999999</v>
      </c>
      <c r="P45" s="56">
        <v>34</v>
      </c>
      <c r="Q45" s="56">
        <v>50</v>
      </c>
      <c r="R45" s="57">
        <v>-32</v>
      </c>
      <c r="S45" s="56">
        <v>864.48</v>
      </c>
      <c r="T45" s="56">
        <v>1280.3599999999999</v>
      </c>
      <c r="U45" s="58">
        <v>-48.107532852119199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19700.279900000001</v>
      </c>
      <c r="E47" s="62"/>
      <c r="F47" s="62"/>
      <c r="G47" s="61">
        <v>23871.3858</v>
      </c>
      <c r="H47" s="63">
        <v>-17.4732457300405</v>
      </c>
      <c r="I47" s="61">
        <v>1255.165</v>
      </c>
      <c r="J47" s="63">
        <v>6.3713054148027597</v>
      </c>
      <c r="K47" s="61">
        <v>1441.0581999999999</v>
      </c>
      <c r="L47" s="63">
        <v>6.0367597091912399</v>
      </c>
      <c r="M47" s="63">
        <v>-0.12899770460346499</v>
      </c>
      <c r="N47" s="61">
        <v>60710.726699999999</v>
      </c>
      <c r="O47" s="61">
        <v>6351073.8596000001</v>
      </c>
      <c r="P47" s="61">
        <v>15</v>
      </c>
      <c r="Q47" s="61">
        <v>12</v>
      </c>
      <c r="R47" s="63">
        <v>25</v>
      </c>
      <c r="S47" s="61">
        <v>1313.35199333333</v>
      </c>
      <c r="T47" s="61">
        <v>952.54161666666698</v>
      </c>
      <c r="U47" s="64">
        <v>27.4724809874402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87252</v>
      </c>
      <c r="D2" s="37">
        <v>665839.10423333303</v>
      </c>
      <c r="E2" s="37">
        <v>497341.22599145299</v>
      </c>
      <c r="F2" s="37">
        <v>164678.82695982899</v>
      </c>
      <c r="G2" s="37">
        <v>497341.22599145299</v>
      </c>
      <c r="H2" s="37">
        <v>0.248752022277409</v>
      </c>
    </row>
    <row r="3" spans="1:8">
      <c r="A3" s="37">
        <v>2</v>
      </c>
      <c r="B3" s="37">
        <v>13</v>
      </c>
      <c r="C3" s="37">
        <v>11397</v>
      </c>
      <c r="D3" s="37">
        <v>88629.501179487197</v>
      </c>
      <c r="E3" s="37">
        <v>67037.625523076902</v>
      </c>
      <c r="F3" s="37">
        <v>21376.137793162401</v>
      </c>
      <c r="G3" s="37">
        <v>67037.625523076902</v>
      </c>
      <c r="H3" s="37">
        <v>0.24177387084750601</v>
      </c>
    </row>
    <row r="4" spans="1:8">
      <c r="A4" s="37">
        <v>3</v>
      </c>
      <c r="B4" s="37">
        <v>14</v>
      </c>
      <c r="C4" s="37">
        <v>109231</v>
      </c>
      <c r="D4" s="37">
        <v>96282.046474676696</v>
      </c>
      <c r="E4" s="37">
        <v>67429.349350335397</v>
      </c>
      <c r="F4" s="37">
        <v>28336.2697739139</v>
      </c>
      <c r="G4" s="37">
        <v>67429.349350335397</v>
      </c>
      <c r="H4" s="37">
        <v>0.29589188722467802</v>
      </c>
    </row>
    <row r="5" spans="1:8">
      <c r="A5" s="37">
        <v>4</v>
      </c>
      <c r="B5" s="37">
        <v>15</v>
      </c>
      <c r="C5" s="37">
        <v>2631</v>
      </c>
      <c r="D5" s="37">
        <v>44628.5484332653</v>
      </c>
      <c r="E5" s="37">
        <v>34132.904371227603</v>
      </c>
      <c r="F5" s="37">
        <v>10246.498762892399</v>
      </c>
      <c r="G5" s="37">
        <v>34132.904371227603</v>
      </c>
      <c r="H5" s="37">
        <v>0.230884104770995</v>
      </c>
    </row>
    <row r="6" spans="1:8">
      <c r="A6" s="37">
        <v>5</v>
      </c>
      <c r="B6" s="37">
        <v>16</v>
      </c>
      <c r="C6" s="37">
        <v>2490</v>
      </c>
      <c r="D6" s="37">
        <v>118137.223655555</v>
      </c>
      <c r="E6" s="37">
        <v>94919.531193162402</v>
      </c>
      <c r="F6" s="37">
        <v>21697.504428205099</v>
      </c>
      <c r="G6" s="37">
        <v>94919.531193162402</v>
      </c>
      <c r="H6" s="37">
        <v>0.18605776002275201</v>
      </c>
    </row>
    <row r="7" spans="1:8">
      <c r="A7" s="37">
        <v>6</v>
      </c>
      <c r="B7" s="37">
        <v>17</v>
      </c>
      <c r="C7" s="37">
        <v>17712</v>
      </c>
      <c r="D7" s="37">
        <v>220182.32096495701</v>
      </c>
      <c r="E7" s="37">
        <v>150386.06027948699</v>
      </c>
      <c r="F7" s="37">
        <v>69027.072651282098</v>
      </c>
      <c r="G7" s="37">
        <v>150386.06027948699</v>
      </c>
      <c r="H7" s="37">
        <v>0.31459863741639399</v>
      </c>
    </row>
    <row r="8" spans="1:8">
      <c r="A8" s="37">
        <v>7</v>
      </c>
      <c r="B8" s="37">
        <v>18</v>
      </c>
      <c r="C8" s="37">
        <v>38328</v>
      </c>
      <c r="D8" s="37">
        <v>74866.420446153803</v>
      </c>
      <c r="E8" s="37">
        <v>61059.673923076902</v>
      </c>
      <c r="F8" s="37">
        <v>13579.2080615385</v>
      </c>
      <c r="G8" s="37">
        <v>61059.673923076902</v>
      </c>
      <c r="H8" s="37">
        <v>0.181932093574732</v>
      </c>
    </row>
    <row r="9" spans="1:8">
      <c r="A9" s="37">
        <v>8</v>
      </c>
      <c r="B9" s="37">
        <v>19</v>
      </c>
      <c r="C9" s="37">
        <v>16112</v>
      </c>
      <c r="D9" s="37">
        <v>79719.789109401696</v>
      </c>
      <c r="E9" s="37">
        <v>88198.353388888907</v>
      </c>
      <c r="F9" s="37">
        <v>-8689.9147068376096</v>
      </c>
      <c r="G9" s="37">
        <v>88198.353388888907</v>
      </c>
      <c r="H9" s="37">
        <v>-0.109295501847143</v>
      </c>
    </row>
    <row r="10" spans="1:8">
      <c r="A10" s="37">
        <v>9</v>
      </c>
      <c r="B10" s="37">
        <v>21</v>
      </c>
      <c r="C10" s="37">
        <v>269636</v>
      </c>
      <c r="D10" s="37">
        <v>1104094.14960684</v>
      </c>
      <c r="E10" s="37">
        <v>1175441.0256666699</v>
      </c>
      <c r="F10" s="37">
        <v>-90752.474350427394</v>
      </c>
      <c r="G10" s="37">
        <v>1175441.0256666699</v>
      </c>
      <c r="H10" s="37">
        <v>-8.3666850028334599E-2</v>
      </c>
    </row>
    <row r="11" spans="1:8">
      <c r="A11" s="37">
        <v>10</v>
      </c>
      <c r="B11" s="37">
        <v>22</v>
      </c>
      <c r="C11" s="37">
        <v>77712.861000000004</v>
      </c>
      <c r="D11" s="37">
        <v>824062.06223589706</v>
      </c>
      <c r="E11" s="37">
        <v>699027.52692222199</v>
      </c>
      <c r="F11" s="37">
        <v>119104.330612821</v>
      </c>
      <c r="G11" s="37">
        <v>699027.52692222199</v>
      </c>
      <c r="H11" s="37">
        <v>0.14558084924314199</v>
      </c>
    </row>
    <row r="12" spans="1:8">
      <c r="A12" s="37">
        <v>11</v>
      </c>
      <c r="B12" s="37">
        <v>23</v>
      </c>
      <c r="C12" s="37">
        <v>132819.79300000001</v>
      </c>
      <c r="D12" s="37">
        <v>1211119.5268359</v>
      </c>
      <c r="E12" s="37">
        <v>1043810.9852735</v>
      </c>
      <c r="F12" s="37">
        <v>163594.171733333</v>
      </c>
      <c r="G12" s="37">
        <v>1043810.9852735</v>
      </c>
      <c r="H12" s="37">
        <v>0.135492357957857</v>
      </c>
    </row>
    <row r="13" spans="1:8">
      <c r="A13" s="37">
        <v>12</v>
      </c>
      <c r="B13" s="37">
        <v>24</v>
      </c>
      <c r="C13" s="37">
        <v>15324</v>
      </c>
      <c r="D13" s="37">
        <v>506628.33265726501</v>
      </c>
      <c r="E13" s="37">
        <v>474782.90390170901</v>
      </c>
      <c r="F13" s="37">
        <v>19603.5826017094</v>
      </c>
      <c r="G13" s="37">
        <v>474782.90390170901</v>
      </c>
      <c r="H13" s="37">
        <v>3.9652343130082403E-2</v>
      </c>
    </row>
    <row r="14" spans="1:8">
      <c r="A14" s="37">
        <v>13</v>
      </c>
      <c r="B14" s="37">
        <v>25</v>
      </c>
      <c r="C14" s="37">
        <v>88251</v>
      </c>
      <c r="D14" s="37">
        <v>1171529.9299622299</v>
      </c>
      <c r="E14" s="37">
        <v>1082298.5935</v>
      </c>
      <c r="F14" s="37">
        <v>79360.863200000007</v>
      </c>
      <c r="G14" s="37">
        <v>1082298.5935</v>
      </c>
      <c r="H14" s="37">
        <v>6.83168055339088E-2</v>
      </c>
    </row>
    <row r="15" spans="1:8">
      <c r="A15" s="37">
        <v>14</v>
      </c>
      <c r="B15" s="37">
        <v>26</v>
      </c>
      <c r="C15" s="37">
        <v>63029</v>
      </c>
      <c r="D15" s="37">
        <v>320381.667594456</v>
      </c>
      <c r="E15" s="37">
        <v>283268.25353984599</v>
      </c>
      <c r="F15" s="37">
        <v>35350.2424132819</v>
      </c>
      <c r="G15" s="37">
        <v>283268.25353984599</v>
      </c>
      <c r="H15" s="37">
        <v>0.11094849439777101</v>
      </c>
    </row>
    <row r="16" spans="1:8">
      <c r="A16" s="37">
        <v>15</v>
      </c>
      <c r="B16" s="37">
        <v>27</v>
      </c>
      <c r="C16" s="37">
        <v>153080.29800000001</v>
      </c>
      <c r="D16" s="37">
        <v>1204807.81451023</v>
      </c>
      <c r="E16" s="37">
        <v>1141189.06764795</v>
      </c>
      <c r="F16" s="37">
        <v>60707.244662748701</v>
      </c>
      <c r="G16" s="37">
        <v>1141189.06764795</v>
      </c>
      <c r="H16" s="37">
        <v>5.0509552314073197E-2</v>
      </c>
    </row>
    <row r="17" spans="1:8">
      <c r="A17" s="37">
        <v>16</v>
      </c>
      <c r="B17" s="37">
        <v>29</v>
      </c>
      <c r="C17" s="37">
        <v>177557</v>
      </c>
      <c r="D17" s="37">
        <v>2346236.5622854698</v>
      </c>
      <c r="E17" s="37">
        <v>2144723.4763803398</v>
      </c>
      <c r="F17" s="37">
        <v>184162.723255555</v>
      </c>
      <c r="G17" s="37">
        <v>2144723.4763803398</v>
      </c>
      <c r="H17" s="37">
        <v>7.90775965284813E-2</v>
      </c>
    </row>
    <row r="18" spans="1:8">
      <c r="A18" s="37">
        <v>17</v>
      </c>
      <c r="B18" s="37">
        <v>31</v>
      </c>
      <c r="C18" s="37">
        <v>25986.652999999998</v>
      </c>
      <c r="D18" s="37">
        <v>251860.70095195499</v>
      </c>
      <c r="E18" s="37">
        <v>217528.02781035099</v>
      </c>
      <c r="F18" s="37">
        <v>33965.421817241797</v>
      </c>
      <c r="G18" s="37">
        <v>217528.02781035099</v>
      </c>
      <c r="H18" s="37">
        <v>0.135054896529262</v>
      </c>
    </row>
    <row r="19" spans="1:8">
      <c r="A19" s="37">
        <v>18</v>
      </c>
      <c r="B19" s="37">
        <v>32</v>
      </c>
      <c r="C19" s="37">
        <v>18302.475999999999</v>
      </c>
      <c r="D19" s="37">
        <v>267355.94665903499</v>
      </c>
      <c r="E19" s="37">
        <v>250669.275851668</v>
      </c>
      <c r="F19" s="37">
        <v>16120.6986965209</v>
      </c>
      <c r="G19" s="37">
        <v>250669.275851668</v>
      </c>
      <c r="H19" s="37">
        <v>6.0424679464891502E-2</v>
      </c>
    </row>
    <row r="20" spans="1:8">
      <c r="A20" s="37">
        <v>19</v>
      </c>
      <c r="B20" s="37">
        <v>33</v>
      </c>
      <c r="C20" s="37">
        <v>50905.720999999998</v>
      </c>
      <c r="D20" s="37">
        <v>601119.12954750797</v>
      </c>
      <c r="E20" s="37">
        <v>492659.42284089897</v>
      </c>
      <c r="F20" s="37">
        <v>100061.79562746199</v>
      </c>
      <c r="G20" s="37">
        <v>492659.42284089897</v>
      </c>
      <c r="H20" s="37">
        <v>0.16881763721236301</v>
      </c>
    </row>
    <row r="21" spans="1:8">
      <c r="A21" s="37">
        <v>20</v>
      </c>
      <c r="B21" s="37">
        <v>34</v>
      </c>
      <c r="C21" s="37">
        <v>46309.307000000001</v>
      </c>
      <c r="D21" s="37">
        <v>250538.762573466</v>
      </c>
      <c r="E21" s="37">
        <v>185117.89463194399</v>
      </c>
      <c r="F21" s="37">
        <v>65128.546757799901</v>
      </c>
      <c r="G21" s="37">
        <v>185117.89463194399</v>
      </c>
      <c r="H21" s="37">
        <v>0.260257634019123</v>
      </c>
    </row>
    <row r="22" spans="1:8">
      <c r="A22" s="37">
        <v>21</v>
      </c>
      <c r="B22" s="37">
        <v>35</v>
      </c>
      <c r="C22" s="37">
        <v>29932.331999999999</v>
      </c>
      <c r="D22" s="37">
        <v>950285.807530088</v>
      </c>
      <c r="E22" s="37">
        <v>890903.972718584</v>
      </c>
      <c r="F22" s="37">
        <v>57092.141111504403</v>
      </c>
      <c r="G22" s="37">
        <v>890903.972718584</v>
      </c>
      <c r="H22" s="37">
        <v>6.0224024422253303E-2</v>
      </c>
    </row>
    <row r="23" spans="1:8">
      <c r="A23" s="37">
        <v>22</v>
      </c>
      <c r="B23" s="37">
        <v>36</v>
      </c>
      <c r="C23" s="37">
        <v>156752.27799999999</v>
      </c>
      <c r="D23" s="37">
        <v>784088.85760708002</v>
      </c>
      <c r="E23" s="37">
        <v>673469.33148564899</v>
      </c>
      <c r="F23" s="37">
        <v>109865.06632497</v>
      </c>
      <c r="G23" s="37">
        <v>673469.33148564899</v>
      </c>
      <c r="H23" s="37">
        <v>0.14025308556861199</v>
      </c>
    </row>
    <row r="24" spans="1:8">
      <c r="A24" s="37">
        <v>23</v>
      </c>
      <c r="B24" s="37">
        <v>37</v>
      </c>
      <c r="C24" s="37">
        <v>139504.70800000001</v>
      </c>
      <c r="D24" s="37">
        <v>1048357.53581484</v>
      </c>
      <c r="E24" s="37">
        <v>908136.95767591195</v>
      </c>
      <c r="F24" s="37">
        <v>138744.860235592</v>
      </c>
      <c r="G24" s="37">
        <v>908136.95767591195</v>
      </c>
      <c r="H24" s="37">
        <v>0.132531540677996</v>
      </c>
    </row>
    <row r="25" spans="1:8">
      <c r="A25" s="37">
        <v>24</v>
      </c>
      <c r="B25" s="37">
        <v>38</v>
      </c>
      <c r="C25" s="37">
        <v>142423.98699999999</v>
      </c>
      <c r="D25" s="37">
        <v>728910.52460708003</v>
      </c>
      <c r="E25" s="37">
        <v>680312.96456814103</v>
      </c>
      <c r="F25" s="37">
        <v>47333.305813274303</v>
      </c>
      <c r="G25" s="37">
        <v>680312.96456814103</v>
      </c>
      <c r="H25" s="37">
        <v>6.5049884456170298E-2</v>
      </c>
    </row>
    <row r="26" spans="1:8">
      <c r="A26" s="37">
        <v>25</v>
      </c>
      <c r="B26" s="37">
        <v>39</v>
      </c>
      <c r="C26" s="37">
        <v>58709.947</v>
      </c>
      <c r="D26" s="37">
        <v>103012.703359769</v>
      </c>
      <c r="E26" s="37">
        <v>78288.331833201504</v>
      </c>
      <c r="F26" s="37">
        <v>24652.325251701299</v>
      </c>
      <c r="G26" s="37">
        <v>78288.331833201504</v>
      </c>
      <c r="H26" s="37">
        <v>0.23948093930825301</v>
      </c>
    </row>
    <row r="27" spans="1:8">
      <c r="A27" s="37">
        <v>26</v>
      </c>
      <c r="B27" s="37">
        <v>42</v>
      </c>
      <c r="C27" s="37">
        <v>8866.7369999999992</v>
      </c>
      <c r="D27" s="37">
        <v>173925.423390265</v>
      </c>
      <c r="E27" s="37">
        <v>147112.2666</v>
      </c>
      <c r="F27" s="37">
        <v>26528.419900000001</v>
      </c>
      <c r="G27" s="37">
        <v>147112.2666</v>
      </c>
      <c r="H27" s="37">
        <v>0.15277767229974601</v>
      </c>
    </row>
    <row r="28" spans="1:8">
      <c r="A28" s="37">
        <v>27</v>
      </c>
      <c r="B28" s="37">
        <v>75</v>
      </c>
      <c r="C28" s="37">
        <v>83</v>
      </c>
      <c r="D28" s="37">
        <v>44859.829059829099</v>
      </c>
      <c r="E28" s="37">
        <v>40577.8803418803</v>
      </c>
      <c r="F28" s="37">
        <v>4281.9487179487196</v>
      </c>
      <c r="G28" s="37">
        <v>40577.8803418803</v>
      </c>
      <c r="H28" s="37">
        <v>9.5451739511488803E-2</v>
      </c>
    </row>
    <row r="29" spans="1:8">
      <c r="A29" s="37">
        <v>28</v>
      </c>
      <c r="B29" s="37">
        <v>76</v>
      </c>
      <c r="C29" s="37">
        <v>1864</v>
      </c>
      <c r="D29" s="37">
        <v>408646.21854273498</v>
      </c>
      <c r="E29" s="37">
        <v>385948.95617777802</v>
      </c>
      <c r="F29" s="37">
        <v>22659.040142735001</v>
      </c>
      <c r="G29" s="37">
        <v>385948.95617777802</v>
      </c>
      <c r="H29" s="37">
        <v>5.5454225925038597E-2</v>
      </c>
    </row>
    <row r="30" spans="1:8">
      <c r="A30" s="37">
        <v>29</v>
      </c>
      <c r="B30" s="37">
        <v>99</v>
      </c>
      <c r="C30" s="37">
        <v>17</v>
      </c>
      <c r="D30" s="37">
        <v>19700.279857802001</v>
      </c>
      <c r="E30" s="37">
        <v>18445.114953483098</v>
      </c>
      <c r="F30" s="37">
        <v>1255.16490431889</v>
      </c>
      <c r="G30" s="37">
        <v>18445.114953483098</v>
      </c>
      <c r="H30" s="37">
        <v>6.3713049427660706E-2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64</v>
      </c>
      <c r="D34" s="34">
        <v>81598.259999999995</v>
      </c>
      <c r="E34" s="34">
        <v>77193.850000000006</v>
      </c>
      <c r="F34" s="30"/>
      <c r="G34" s="30"/>
      <c r="H34" s="30"/>
    </row>
    <row r="35" spans="1:8">
      <c r="A35" s="30"/>
      <c r="B35" s="33">
        <v>71</v>
      </c>
      <c r="C35" s="34">
        <v>49</v>
      </c>
      <c r="D35" s="34">
        <v>118123.13</v>
      </c>
      <c r="E35" s="34">
        <v>122702.59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47690.6</v>
      </c>
      <c r="E36" s="34">
        <v>45530.76</v>
      </c>
      <c r="F36" s="30"/>
      <c r="G36" s="30"/>
      <c r="H36" s="30"/>
    </row>
    <row r="37" spans="1:8">
      <c r="A37" s="30"/>
      <c r="B37" s="33">
        <v>73</v>
      </c>
      <c r="C37" s="34">
        <v>56</v>
      </c>
      <c r="D37" s="34">
        <v>69840.210000000006</v>
      </c>
      <c r="E37" s="34">
        <v>81101.81</v>
      </c>
      <c r="F37" s="30"/>
      <c r="G37" s="30"/>
      <c r="H37" s="30"/>
    </row>
    <row r="38" spans="1:8">
      <c r="A38" s="30"/>
      <c r="B38" s="33">
        <v>74</v>
      </c>
      <c r="C38" s="34">
        <v>19</v>
      </c>
      <c r="D38" s="34">
        <v>0.16</v>
      </c>
      <c r="E38" s="34">
        <v>1384.62</v>
      </c>
      <c r="F38" s="30"/>
      <c r="G38" s="30"/>
      <c r="H38" s="30"/>
    </row>
    <row r="39" spans="1:8">
      <c r="A39" s="30"/>
      <c r="B39" s="33">
        <v>77</v>
      </c>
      <c r="C39" s="34">
        <v>41</v>
      </c>
      <c r="D39" s="34">
        <v>45547.040000000001</v>
      </c>
      <c r="E39" s="34">
        <v>49487.69</v>
      </c>
      <c r="F39" s="34"/>
      <c r="G39" s="30"/>
      <c r="H39" s="30"/>
    </row>
    <row r="40" spans="1:8">
      <c r="A40" s="30"/>
      <c r="B40" s="33">
        <v>78</v>
      </c>
      <c r="C40" s="34">
        <v>30</v>
      </c>
      <c r="D40" s="34">
        <v>29392.32</v>
      </c>
      <c r="E40" s="34">
        <v>25315.68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2016-09-07T07:36:23Z</dcterms:modified>
</cp:coreProperties>
</file>