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<sst xmlns="http://schemas.openxmlformats.org/spreadsheetml/2006/main" count="121" uniqueCount="80">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</sst>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17564857.487099994</v>
      </c>
      <c r="F3" s="25">
        <f>RA!I7</f>
        <v>1387624.9705000001</v>
      </c>
      <c r="G3" s="16">
        <f>SUM(G4:G42)</f>
        <v>16177232.516599998</v>
      </c>
      <c r="H3" s="27">
        <f>RA!J7</f>
        <v>7.9000069970342803</v>
      </c>
      <c r="I3" s="20">
        <f>SUM(I4:I42)</f>
        <v>17564863.812566247</v>
      </c>
      <c r="J3" s="21">
        <f>SUM(J4:J42)</f>
        <v>16177232.336328557</v>
      </c>
      <c r="K3" s="22">
        <f>E3-I3</f>
        <v>-6.3254662528634071</v>
      </c>
      <c r="L3" s="22">
        <f>G3-J3</f>
        <v>0.18027144111692905</v>
      </c>
    </row>
    <row r="4" spans="1:13">
      <c r="A4" s="68">
        <f>RA!A8</f>
        <v>42621</v>
      </c>
      <c r="B4" s="12">
        <v>12</v>
      </c>
      <c r="C4" s="66" t="s">
        <v>6</v>
      </c>
      <c r="D4" s="66"/>
      <c r="E4" s="15">
        <f>VLOOKUP(C4,RA!B8:D35,3,0)</f>
        <v>594316.76150000002</v>
      </c>
      <c r="F4" s="25">
        <f>VLOOKUP(C4,RA!B8:I38,8,0)</f>
        <v>148878.89449999999</v>
      </c>
      <c r="G4" s="16">
        <f t="shared" ref="G4:G42" si="0">E4-F4</f>
        <v>445437.86700000003</v>
      </c>
      <c r="H4" s="27">
        <f>RA!J8</f>
        <v>25.050428348048499</v>
      </c>
      <c r="I4" s="20">
        <f>VLOOKUP(B4,RMS!B:D,3,FALSE)</f>
        <v>594317.41778888903</v>
      </c>
      <c r="J4" s="21">
        <f>VLOOKUP(B4,RMS!B:E,4,FALSE)</f>
        <v>445437.87801281997</v>
      </c>
      <c r="K4" s="22">
        <f t="shared" ref="K4:K42" si="1">E4-I4</f>
        <v>-0.65628888900391757</v>
      </c>
      <c r="L4" s="22">
        <f t="shared" ref="L4:L42" si="2">G4-J4</f>
        <v>-1.1012819944880903E-2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75035.607699999993</v>
      </c>
      <c r="F5" s="25">
        <f>VLOOKUP(C5,RA!B9:I39,8,0)</f>
        <v>17953.464800000002</v>
      </c>
      <c r="G5" s="16">
        <f t="shared" si="0"/>
        <v>57082.142899999992</v>
      </c>
      <c r="H5" s="27">
        <f>RA!J9</f>
        <v>23.926593453843701</v>
      </c>
      <c r="I5" s="20">
        <f>VLOOKUP(B5,RMS!B:D,3,FALSE)</f>
        <v>75035.654268376107</v>
      </c>
      <c r="J5" s="21">
        <f>VLOOKUP(B5,RMS!B:E,4,FALSE)</f>
        <v>57082.162076923101</v>
      </c>
      <c r="K5" s="22">
        <f t="shared" si="1"/>
        <v>-4.656837611400988E-2</v>
      </c>
      <c r="L5" s="22">
        <f t="shared" si="2"/>
        <v>-1.9176923109625932E-2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82915.418000000005</v>
      </c>
      <c r="F6" s="25">
        <f>VLOOKUP(C6,RA!B10:I40,8,0)</f>
        <v>24826.577399999998</v>
      </c>
      <c r="G6" s="16">
        <f t="shared" si="0"/>
        <v>58088.84060000001</v>
      </c>
      <c r="H6" s="27">
        <f>RA!J10</f>
        <v>29.942051790657299</v>
      </c>
      <c r="I6" s="20">
        <f>VLOOKUP(B6,RMS!B:D,3,FALSE)</f>
        <v>82917.331001391707</v>
      </c>
      <c r="J6" s="21">
        <f>VLOOKUP(B6,RMS!B:E,4,FALSE)</f>
        <v>58088.8414377347</v>
      </c>
      <c r="K6" s="22">
        <f>E6-I6</f>
        <v>-1.9130013917019824</v>
      </c>
      <c r="L6" s="22">
        <f t="shared" si="2"/>
        <v>-8.3773468941217288E-4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52369.300199999998</v>
      </c>
      <c r="F7" s="25">
        <f>VLOOKUP(C7,RA!B11:I41,8,0)</f>
        <v>12242.7965</v>
      </c>
      <c r="G7" s="16">
        <f t="shared" si="0"/>
        <v>40126.503700000001</v>
      </c>
      <c r="H7" s="27">
        <f>RA!J11</f>
        <v>23.377811911261698</v>
      </c>
      <c r="I7" s="20">
        <f>VLOOKUP(B7,RMS!B:D,3,FALSE)</f>
        <v>52369.318097110699</v>
      </c>
      <c r="J7" s="21">
        <f>VLOOKUP(B7,RMS!B:E,4,FALSE)</f>
        <v>40126.503753415003</v>
      </c>
      <c r="K7" s="22">
        <f t="shared" si="1"/>
        <v>-1.789711070159683E-2</v>
      </c>
      <c r="L7" s="22">
        <f t="shared" si="2"/>
        <v>-5.3415002184920013E-5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113364.2058</v>
      </c>
      <c r="F8" s="25">
        <f>VLOOKUP(C8,RA!B12:I42,8,0)</f>
        <v>21281.645700000001</v>
      </c>
      <c r="G8" s="16">
        <f t="shared" si="0"/>
        <v>92082.560100000002</v>
      </c>
      <c r="H8" s="27">
        <f>RA!J12</f>
        <v>18.772808886030202</v>
      </c>
      <c r="I8" s="20">
        <f>VLOOKUP(B8,RMS!B:D,3,FALSE)</f>
        <v>113364.202323932</v>
      </c>
      <c r="J8" s="21">
        <f>VLOOKUP(B8,RMS!B:E,4,FALSE)</f>
        <v>92082.559789743595</v>
      </c>
      <c r="K8" s="22">
        <f t="shared" si="1"/>
        <v>3.4760679991450161E-3</v>
      </c>
      <c r="L8" s="22">
        <f t="shared" si="2"/>
        <v>3.1025640782900155E-4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192728.94930000001</v>
      </c>
      <c r="F9" s="25">
        <f>VLOOKUP(C9,RA!B13:I43,8,0)</f>
        <v>61107.129399999998</v>
      </c>
      <c r="G9" s="16">
        <f t="shared" si="0"/>
        <v>131621.8199</v>
      </c>
      <c r="H9" s="27">
        <f>RA!J13</f>
        <v>31.706253586679001</v>
      </c>
      <c r="I9" s="20">
        <f>VLOOKUP(B9,RMS!B:D,3,FALSE)</f>
        <v>192729.19596923099</v>
      </c>
      <c r="J9" s="21">
        <f>VLOOKUP(B9,RMS!B:E,4,FALSE)</f>
        <v>131621.81777435899</v>
      </c>
      <c r="K9" s="22">
        <f t="shared" si="1"/>
        <v>-0.24666923098266125</v>
      </c>
      <c r="L9" s="22">
        <f t="shared" si="2"/>
        <v>2.125641010934487E-3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66837.248300000007</v>
      </c>
      <c r="F10" s="25">
        <f>VLOOKUP(C10,RA!B14:I43,8,0)</f>
        <v>11527.0047</v>
      </c>
      <c r="G10" s="16">
        <f t="shared" si="0"/>
        <v>55310.243600000009</v>
      </c>
      <c r="H10" s="27">
        <f>RA!J14</f>
        <v>17.246378319258199</v>
      </c>
      <c r="I10" s="20">
        <f>VLOOKUP(B10,RMS!B:D,3,FALSE)</f>
        <v>66837.247886324796</v>
      </c>
      <c r="J10" s="21">
        <f>VLOOKUP(B10,RMS!B:E,4,FALSE)</f>
        <v>55310.243113675198</v>
      </c>
      <c r="K10" s="22">
        <f t="shared" si="1"/>
        <v>4.1367521043866873E-4</v>
      </c>
      <c r="L10" s="22">
        <f t="shared" si="2"/>
        <v>4.863248104811646E-4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74298.781400000007</v>
      </c>
      <c r="F11" s="25">
        <f>VLOOKUP(C11,RA!B15:I44,8,0)</f>
        <v>-8104.9417999999996</v>
      </c>
      <c r="G11" s="16">
        <f t="shared" si="0"/>
        <v>82403.723200000008</v>
      </c>
      <c r="H11" s="27">
        <f>RA!J15</f>
        <v>-10.9085797199899</v>
      </c>
      <c r="I11" s="20">
        <f>VLOOKUP(B11,RMS!B:D,3,FALSE)</f>
        <v>74298.801549572599</v>
      </c>
      <c r="J11" s="21">
        <f>VLOOKUP(B11,RMS!B:E,4,FALSE)</f>
        <v>82403.723246153793</v>
      </c>
      <c r="K11" s="22">
        <f t="shared" si="1"/>
        <v>-2.0149572592345066E-2</v>
      </c>
      <c r="L11" s="22">
        <f t="shared" si="2"/>
        <v>-4.6153785660862923E-5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944284.7023</v>
      </c>
      <c r="F12" s="25">
        <f>VLOOKUP(C12,RA!B16:I45,8,0)</f>
        <v>-38599.185299999997</v>
      </c>
      <c r="G12" s="16">
        <f t="shared" si="0"/>
        <v>982883.88760000002</v>
      </c>
      <c r="H12" s="27">
        <f>RA!J16</f>
        <v>-4.08766394351023</v>
      </c>
      <c r="I12" s="20">
        <f>VLOOKUP(B12,RMS!B:D,3,FALSE)</f>
        <v>944284.17623824195</v>
      </c>
      <c r="J12" s="21">
        <f>VLOOKUP(B12,RMS!B:E,4,FALSE)</f>
        <v>982883.88776666694</v>
      </c>
      <c r="K12" s="22">
        <f t="shared" si="1"/>
        <v>0.52606175804976374</v>
      </c>
      <c r="L12" s="22">
        <f t="shared" si="2"/>
        <v>-1.6666692681610584E-4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1230616.4535000001</v>
      </c>
      <c r="F13" s="25">
        <f>VLOOKUP(C13,RA!B17:I46,8,0)</f>
        <v>174733.96770000001</v>
      </c>
      <c r="G13" s="16">
        <f t="shared" si="0"/>
        <v>1055882.4858000001</v>
      </c>
      <c r="H13" s="27">
        <f>RA!J17</f>
        <v>14.1988974065021</v>
      </c>
      <c r="I13" s="20">
        <f>VLOOKUP(B13,RMS!B:D,3,FALSE)</f>
        <v>1230616.3452683799</v>
      </c>
      <c r="J13" s="21">
        <f>VLOOKUP(B13,RMS!B:E,4,FALSE)</f>
        <v>1055882.48302564</v>
      </c>
      <c r="K13" s="22">
        <f t="shared" si="1"/>
        <v>0.10823162016458809</v>
      </c>
      <c r="L13" s="22">
        <f t="shared" si="2"/>
        <v>2.7743601240217686E-3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1298440.9317999999</v>
      </c>
      <c r="F14" s="25">
        <f>VLOOKUP(C14,RA!B18:I47,8,0)</f>
        <v>169229.7175</v>
      </c>
      <c r="G14" s="16">
        <f t="shared" si="0"/>
        <v>1129211.2142999999</v>
      </c>
      <c r="H14" s="27">
        <f>RA!J18</f>
        <v>13.0333011964896</v>
      </c>
      <c r="I14" s="20">
        <f>VLOOKUP(B14,RMS!B:D,3,FALSE)</f>
        <v>1298440.9412247899</v>
      </c>
      <c r="J14" s="21">
        <f>VLOOKUP(B14,RMS!B:E,4,FALSE)</f>
        <v>1129211.2073247901</v>
      </c>
      <c r="K14" s="22">
        <f t="shared" si="1"/>
        <v>-9.4247900415211916E-3</v>
      </c>
      <c r="L14" s="22">
        <f t="shared" si="2"/>
        <v>6.9752098061144352E-3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448995.93540000002</v>
      </c>
      <c r="F15" s="25">
        <f>VLOOKUP(C15,RA!B19:I48,8,0)</f>
        <v>30425.651000000002</v>
      </c>
      <c r="G15" s="16">
        <f t="shared" si="0"/>
        <v>418570.2844</v>
      </c>
      <c r="H15" s="27">
        <f>RA!J19</f>
        <v>6.77637559745268</v>
      </c>
      <c r="I15" s="20">
        <f>VLOOKUP(B15,RMS!B:D,3,FALSE)</f>
        <v>448995.93318632501</v>
      </c>
      <c r="J15" s="21">
        <f>VLOOKUP(B15,RMS!B:E,4,FALSE)</f>
        <v>418570.28362222202</v>
      </c>
      <c r="K15" s="22">
        <f t="shared" si="1"/>
        <v>2.2136750048957765E-3</v>
      </c>
      <c r="L15" s="22">
        <f t="shared" si="2"/>
        <v>7.7777798287570477E-4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1092367.4774</v>
      </c>
      <c r="F16" s="25">
        <f>VLOOKUP(C16,RA!B20:I49,8,0)</f>
        <v>74398.551600000006</v>
      </c>
      <c r="G16" s="16">
        <f t="shared" si="0"/>
        <v>1017968.9258</v>
      </c>
      <c r="H16" s="27">
        <f>RA!J20</f>
        <v>6.8107622333356002</v>
      </c>
      <c r="I16" s="20">
        <f>VLOOKUP(B16,RMS!B:D,3,FALSE)</f>
        <v>1092367.55323065</v>
      </c>
      <c r="J16" s="21">
        <f>VLOOKUP(B16,RMS!B:E,4,FALSE)</f>
        <v>1017968.9258</v>
      </c>
      <c r="K16" s="22">
        <f t="shared" si="1"/>
        <v>-7.5830650050193071E-2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279370.49420000002</v>
      </c>
      <c r="F17" s="25">
        <f>VLOOKUP(C17,RA!B21:I50,8,0)</f>
        <v>32279.701700000001</v>
      </c>
      <c r="G17" s="16">
        <f t="shared" si="0"/>
        <v>247090.79250000001</v>
      </c>
      <c r="H17" s="27">
        <f>RA!J21</f>
        <v>11.554441993753001</v>
      </c>
      <c r="I17" s="20">
        <f>VLOOKUP(B17,RMS!B:D,3,FALSE)</f>
        <v>279370.13460846402</v>
      </c>
      <c r="J17" s="21">
        <f>VLOOKUP(B17,RMS!B:E,4,FALSE)</f>
        <v>247090.79252688901</v>
      </c>
      <c r="K17" s="22">
        <f t="shared" si="1"/>
        <v>0.35959153599105775</v>
      </c>
      <c r="L17" s="22">
        <f t="shared" si="2"/>
        <v>-2.6888999855145812E-5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1141771.6584999999</v>
      </c>
      <c r="F18" s="25">
        <f>VLOOKUP(C18,RA!B22:I51,8,0)</f>
        <v>53390.336199999998</v>
      </c>
      <c r="G18" s="16">
        <f t="shared" si="0"/>
        <v>1088381.3222999999</v>
      </c>
      <c r="H18" s="27">
        <f>RA!J22</f>
        <v>4.6760957677073103</v>
      </c>
      <c r="I18" s="20">
        <f>VLOOKUP(B18,RMS!B:D,3,FALSE)</f>
        <v>1141773.2621764201</v>
      </c>
      <c r="J18" s="21">
        <f>VLOOKUP(B18,RMS!B:E,4,FALSE)</f>
        <v>1088381.3239843</v>
      </c>
      <c r="K18" s="22">
        <f t="shared" si="1"/>
        <v>-1.6036764201708138</v>
      </c>
      <c r="L18" s="22">
        <f t="shared" si="2"/>
        <v>-1.684300135821104E-3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2215698.73</v>
      </c>
      <c r="F19" s="25">
        <f>VLOOKUP(C19,RA!B23:I52,8,0)</f>
        <v>170726.08609999999</v>
      </c>
      <c r="G19" s="16">
        <f t="shared" si="0"/>
        <v>2044972.6439</v>
      </c>
      <c r="H19" s="27">
        <f>RA!J23</f>
        <v>7.7052933139515796</v>
      </c>
      <c r="I19" s="20">
        <f>VLOOKUP(B19,RMS!B:D,3,FALSE)</f>
        <v>2215700.2154871798</v>
      </c>
      <c r="J19" s="21">
        <f>VLOOKUP(B19,RMS!B:E,4,FALSE)</f>
        <v>2044972.67589316</v>
      </c>
      <c r="K19" s="22">
        <f t="shared" si="1"/>
        <v>-1.4854871798306704</v>
      </c>
      <c r="L19" s="22">
        <f t="shared" si="2"/>
        <v>-3.1993160024285316E-2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229436.7954</v>
      </c>
      <c r="F20" s="25">
        <f>VLOOKUP(C20,RA!B24:I53,8,0)</f>
        <v>36709.992100000003</v>
      </c>
      <c r="G20" s="16">
        <f t="shared" si="0"/>
        <v>192726.8033</v>
      </c>
      <c r="H20" s="27">
        <f>RA!J24</f>
        <v>16.0000456927581</v>
      </c>
      <c r="I20" s="20">
        <f>VLOOKUP(B20,RMS!B:D,3,FALSE)</f>
        <v>229436.89757640101</v>
      </c>
      <c r="J20" s="21">
        <f>VLOOKUP(B20,RMS!B:E,4,FALSE)</f>
        <v>192726.79785818901</v>
      </c>
      <c r="K20" s="22">
        <f t="shared" si="1"/>
        <v>-0.10217640100745484</v>
      </c>
      <c r="L20" s="22">
        <f t="shared" si="2"/>
        <v>5.4418109939433634E-3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261872.62049999999</v>
      </c>
      <c r="F21" s="25">
        <f>VLOOKUP(C21,RA!B25:I54,8,0)</f>
        <v>17947.0396</v>
      </c>
      <c r="G21" s="16">
        <f t="shared" si="0"/>
        <v>243925.5809</v>
      </c>
      <c r="H21" s="27">
        <f>RA!J25</f>
        <v>6.8533470836826202</v>
      </c>
      <c r="I21" s="20">
        <f>VLOOKUP(B21,RMS!B:D,3,FALSE)</f>
        <v>261872.59845361201</v>
      </c>
      <c r="J21" s="21">
        <f>VLOOKUP(B21,RMS!B:E,4,FALSE)</f>
        <v>243925.57267272999</v>
      </c>
      <c r="K21" s="22">
        <f t="shared" si="1"/>
        <v>2.2046387981390581E-2</v>
      </c>
      <c r="L21" s="22">
        <f t="shared" si="2"/>
        <v>8.2272700092289597E-3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450917.14260000002</v>
      </c>
      <c r="F22" s="25">
        <f>VLOOKUP(C22,RA!B26:I55,8,0)</f>
        <v>105186.5898</v>
      </c>
      <c r="G22" s="16">
        <f t="shared" si="0"/>
        <v>345730.5528</v>
      </c>
      <c r="H22" s="27">
        <f>RA!J26</f>
        <v>23.3272545801855</v>
      </c>
      <c r="I22" s="20">
        <f>VLOOKUP(B22,RMS!B:D,3,FALSE)</f>
        <v>450917.06835884601</v>
      </c>
      <c r="J22" s="21">
        <f>VLOOKUP(B22,RMS!B:E,4,FALSE)</f>
        <v>345730.54671893799</v>
      </c>
      <c r="K22" s="22">
        <f t="shared" si="1"/>
        <v>7.4241154012270272E-2</v>
      </c>
      <c r="L22" s="22">
        <f t="shared" si="2"/>
        <v>6.0810620198026299E-3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247501.8321</v>
      </c>
      <c r="F23" s="25">
        <f>VLOOKUP(C23,RA!B27:I56,8,0)</f>
        <v>60551.988100000002</v>
      </c>
      <c r="G23" s="16">
        <f t="shared" si="0"/>
        <v>186949.84399999998</v>
      </c>
      <c r="H23" s="27">
        <f>RA!J27</f>
        <v>24.4652686350761</v>
      </c>
      <c r="I23" s="20">
        <f>VLOOKUP(B23,RMS!B:D,3,FALSE)</f>
        <v>247501.70369954599</v>
      </c>
      <c r="J23" s="21">
        <f>VLOOKUP(B23,RMS!B:E,4,FALSE)</f>
        <v>186949.83616363601</v>
      </c>
      <c r="K23" s="22">
        <f t="shared" si="1"/>
        <v>0.12840045400662348</v>
      </c>
      <c r="L23" s="22">
        <f t="shared" si="2"/>
        <v>7.8363639768213034E-3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940742.95539999998</v>
      </c>
      <c r="F24" s="25">
        <f>VLOOKUP(C24,RA!B28:I57,8,0)</f>
        <v>49195.999600000003</v>
      </c>
      <c r="G24" s="16">
        <f t="shared" si="0"/>
        <v>891546.9558</v>
      </c>
      <c r="H24" s="27">
        <f>RA!J28</f>
        <v>5.2294837094030697</v>
      </c>
      <c r="I24" s="20">
        <f>VLOOKUP(B24,RMS!B:D,3,FALSE)</f>
        <v>940743.40675044199</v>
      </c>
      <c r="J24" s="21">
        <f>VLOOKUP(B24,RMS!B:E,4,FALSE)</f>
        <v>891546.95760884997</v>
      </c>
      <c r="K24" s="22">
        <f t="shared" si="1"/>
        <v>-0.45135044201742858</v>
      </c>
      <c r="L24" s="22">
        <f t="shared" si="2"/>
        <v>-1.8088499782606959E-3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733055.12069999997</v>
      </c>
      <c r="F25" s="25">
        <f>VLOOKUP(C25,RA!B29:I58,8,0)</f>
        <v>99892.4185</v>
      </c>
      <c r="G25" s="16">
        <f t="shared" si="0"/>
        <v>633162.70219999994</v>
      </c>
      <c r="H25" s="27">
        <f>RA!J29</f>
        <v>13.626863202948799</v>
      </c>
      <c r="I25" s="20">
        <f>VLOOKUP(B25,RMS!B:D,3,FALSE)</f>
        <v>733055.71075663704</v>
      </c>
      <c r="J25" s="21">
        <f>VLOOKUP(B25,RMS!B:E,4,FALSE)</f>
        <v>633162.68377113703</v>
      </c>
      <c r="K25" s="22">
        <f t="shared" si="1"/>
        <v>-0.59005663706921041</v>
      </c>
      <c r="L25" s="22">
        <f t="shared" si="2"/>
        <v>1.8428862909786403E-2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1152599.9269000001</v>
      </c>
      <c r="F26" s="25">
        <f>VLOOKUP(C26,RA!B30:I59,8,0)</f>
        <v>130392.79150000001</v>
      </c>
      <c r="G26" s="16">
        <f t="shared" si="0"/>
        <v>1022207.1354</v>
      </c>
      <c r="H26" s="27">
        <f>RA!J30</f>
        <v>11.312927274835101</v>
      </c>
      <c r="I26" s="20">
        <f>VLOOKUP(B26,RMS!B:D,3,FALSE)</f>
        <v>1152599.9569601801</v>
      </c>
      <c r="J26" s="21">
        <f>VLOOKUP(B26,RMS!B:E,4,FALSE)</f>
        <v>1022207.1432008001</v>
      </c>
      <c r="K26" s="22">
        <f t="shared" si="1"/>
        <v>-3.0060179997235537E-2</v>
      </c>
      <c r="L26" s="22">
        <f t="shared" si="2"/>
        <v>-7.8008000273257494E-3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2850134.0466999998</v>
      </c>
      <c r="F27" s="25">
        <f>VLOOKUP(C27,RA!B31:I60,8,0)</f>
        <v>-137749.76639999999</v>
      </c>
      <c r="G27" s="16">
        <f t="shared" si="0"/>
        <v>2987883.8130999999</v>
      </c>
      <c r="H27" s="27">
        <f>RA!J31</f>
        <v>-4.8330978172585297</v>
      </c>
      <c r="I27" s="20">
        <f>VLOOKUP(B27,RMS!B:D,3,FALSE)</f>
        <v>2850134.44980708</v>
      </c>
      <c r="J27" s="21">
        <f>VLOOKUP(B27,RMS!B:E,4,FALSE)</f>
        <v>2987883.5996150398</v>
      </c>
      <c r="K27" s="22">
        <f t="shared" si="1"/>
        <v>-0.40310708014294505</v>
      </c>
      <c r="L27" s="22">
        <f t="shared" si="2"/>
        <v>0.21348496014252305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95319.675300000003</v>
      </c>
      <c r="F28" s="25">
        <f>VLOOKUP(C28,RA!B32:I61,8,0)</f>
        <v>22168.6967</v>
      </c>
      <c r="G28" s="16">
        <f t="shared" si="0"/>
        <v>73150.978600000002</v>
      </c>
      <c r="H28" s="27">
        <f>RA!J32</f>
        <v>23.257209626688699</v>
      </c>
      <c r="I28" s="20">
        <f>VLOOKUP(B28,RMS!B:D,3,FALSE)</f>
        <v>95319.579647265695</v>
      </c>
      <c r="J28" s="21">
        <f>VLOOKUP(B28,RMS!B:E,4,FALSE)</f>
        <v>73151.001672455503</v>
      </c>
      <c r="K28" s="22">
        <f t="shared" si="1"/>
        <v>9.5652734307805076E-2</v>
      </c>
      <c r="L28" s="22">
        <f t="shared" si="2"/>
        <v>-2.307245550036896E-2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207388.78719999999</v>
      </c>
      <c r="F30" s="25">
        <f>VLOOKUP(C30,RA!B34:I64,8,0)</f>
        <v>25724.731400000001</v>
      </c>
      <c r="G30" s="16">
        <f t="shared" si="0"/>
        <v>181664.0558</v>
      </c>
      <c r="H30" s="27">
        <f>RA!J34</f>
        <v>0</v>
      </c>
      <c r="I30" s="20">
        <f>VLOOKUP(B30,RMS!B:D,3,FALSE)</f>
        <v>207388.78680908401</v>
      </c>
      <c r="J30" s="21">
        <f>VLOOKUP(B30,RMS!B:E,4,FALSE)</f>
        <v>181664.04879999999</v>
      </c>
      <c r="K30" s="22">
        <f t="shared" si="1"/>
        <v>3.9091598591767251E-4</v>
      </c>
      <c r="L30" s="22">
        <f t="shared" si="2"/>
        <v>7.0000000123400241E-3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12.404109087726001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74608.56</v>
      </c>
      <c r="F32" s="25">
        <f>VLOOKUP(C32,RA!B34:I65,8,0)</f>
        <v>5112.9399999999996</v>
      </c>
      <c r="G32" s="16">
        <f t="shared" si="0"/>
        <v>69495.62</v>
      </c>
      <c r="H32" s="27">
        <f>RA!J34</f>
        <v>0</v>
      </c>
      <c r="I32" s="20">
        <f>VLOOKUP(B32,RMS!B:D,3,FALSE)</f>
        <v>74608.56</v>
      </c>
      <c r="J32" s="21">
        <f>VLOOKUP(B32,RMS!B:E,4,FALSE)</f>
        <v>69495.62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39150.449999999997</v>
      </c>
      <c r="F33" s="25">
        <f>VLOOKUP(C33,RA!B34:I65,8,0)</f>
        <v>2590.59</v>
      </c>
      <c r="G33" s="16">
        <f t="shared" si="0"/>
        <v>36559.86</v>
      </c>
      <c r="H33" s="27">
        <f>RA!J34</f>
        <v>0</v>
      </c>
      <c r="I33" s="20">
        <f>VLOOKUP(B33,RMS!B:D,3,FALSE)</f>
        <v>39150.449999999997</v>
      </c>
      <c r="J33" s="21">
        <f>VLOOKUP(B33,RMS!B:E,4,FALSE)</f>
        <v>36559.86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15044.45</v>
      </c>
      <c r="F34" s="25">
        <f>VLOOKUP(C34,RA!B34:I66,8,0)</f>
        <v>1171.78</v>
      </c>
      <c r="G34" s="16">
        <f t="shared" si="0"/>
        <v>13872.67</v>
      </c>
      <c r="H34" s="27">
        <f>RA!J35</f>
        <v>12.404109087726001</v>
      </c>
      <c r="I34" s="20">
        <f>VLOOKUP(B34,RMS!B:D,3,FALSE)</f>
        <v>15044.45</v>
      </c>
      <c r="J34" s="21">
        <f>VLOOKUP(B34,RMS!B:E,4,FALSE)</f>
        <v>13872.67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43482.1</v>
      </c>
      <c r="F35" s="25">
        <f>VLOOKUP(C35,RA!B34:I67,8,0)</f>
        <v>-5429.93</v>
      </c>
      <c r="G35" s="16">
        <f t="shared" si="0"/>
        <v>48912.03</v>
      </c>
      <c r="H35" s="27">
        <f>RA!J34</f>
        <v>0</v>
      </c>
      <c r="I35" s="20">
        <f>VLOOKUP(B35,RMS!B:D,3,FALSE)</f>
        <v>43482.1</v>
      </c>
      <c r="J35" s="21">
        <f>VLOOKUP(B35,RMS!B:E,4,FALSE)</f>
        <v>48912.03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12.404109087726001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29686.324700000001</v>
      </c>
      <c r="F37" s="25">
        <f>VLOOKUP(C37,RA!B8:I68,8,0)</f>
        <v>2337.9104000000002</v>
      </c>
      <c r="G37" s="16">
        <f t="shared" si="0"/>
        <v>27348.4143</v>
      </c>
      <c r="H37" s="27">
        <f>RA!J35</f>
        <v>12.404109087726001</v>
      </c>
      <c r="I37" s="20">
        <f>VLOOKUP(B37,RMS!B:D,3,FALSE)</f>
        <v>29686.3247863248</v>
      </c>
      <c r="J37" s="21">
        <f>VLOOKUP(B37,RMS!B:E,4,FALSE)</f>
        <v>27348.414529914498</v>
      </c>
      <c r="K37" s="22">
        <f t="shared" si="1"/>
        <v>-8.6324798758141696E-5</v>
      </c>
      <c r="L37" s="22">
        <f t="shared" si="2"/>
        <v>-2.2991449804976583E-4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244671.54440000001</v>
      </c>
      <c r="F38" s="25">
        <f>VLOOKUP(C38,RA!B8:I69,8,0)</f>
        <v>14288.034100000001</v>
      </c>
      <c r="G38" s="16">
        <f t="shared" si="0"/>
        <v>230383.51030000002</v>
      </c>
      <c r="H38" s="27">
        <f>RA!J36</f>
        <v>0</v>
      </c>
      <c r="I38" s="20">
        <f>VLOOKUP(B38,RMS!B:D,3,FALSE)</f>
        <v>244671.53882649599</v>
      </c>
      <c r="J38" s="21">
        <f>VLOOKUP(B38,RMS!B:E,4,FALSE)</f>
        <v>230383.51208974401</v>
      </c>
      <c r="K38" s="22">
        <f t="shared" si="1"/>
        <v>5.5735040223225951E-3</v>
      </c>
      <c r="L38" s="22">
        <f t="shared" si="2"/>
        <v>-1.7897439829539508E-3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17948.72</v>
      </c>
      <c r="F39" s="25">
        <f>VLOOKUP(C39,RA!B9:I70,8,0)</f>
        <v>-2378.67</v>
      </c>
      <c r="G39" s="16">
        <f t="shared" si="0"/>
        <v>20327.39</v>
      </c>
      <c r="H39" s="27">
        <f>RA!J37</f>
        <v>6.8530206185456501</v>
      </c>
      <c r="I39" s="20">
        <f>VLOOKUP(B39,RMS!B:D,3,FALSE)</f>
        <v>17948.72</v>
      </c>
      <c r="J39" s="21">
        <f>VLOOKUP(B39,RMS!B:E,4,FALSE)</f>
        <v>20327.39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19054.72</v>
      </c>
      <c r="F40" s="25">
        <f>VLOOKUP(C40,RA!B10:I71,8,0)</f>
        <v>2689.61</v>
      </c>
      <c r="G40" s="16">
        <f t="shared" si="0"/>
        <v>16365.11</v>
      </c>
      <c r="H40" s="27">
        <f>RA!J38</f>
        <v>6.6170120649954196</v>
      </c>
      <c r="I40" s="20">
        <f>VLOOKUP(B40,RMS!B:D,3,FALSE)</f>
        <v>19054.72</v>
      </c>
      <c r="J40" s="21">
        <f>VLOOKUP(B40,RMS!B:E,4,FALSE)</f>
        <v>16365.11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7.7887858977895501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8829.0599000000002</v>
      </c>
      <c r="F42" s="25">
        <f>VLOOKUP(C42,RA!B8:I72,8,0)</f>
        <v>924.82740000000001</v>
      </c>
      <c r="G42" s="16">
        <f t="shared" si="0"/>
        <v>7904.2325000000001</v>
      </c>
      <c r="H42" s="27">
        <f>RA!J39</f>
        <v>7.7887858977895501</v>
      </c>
      <c r="I42" s="20">
        <f>VLOOKUP(B42,RMS!B:D,3,FALSE)</f>
        <v>8829.05982905983</v>
      </c>
      <c r="J42" s="21">
        <f>VLOOKUP(B42,RMS!B:E,4,FALSE)</f>
        <v>7904.2324786324798</v>
      </c>
      <c r="K42" s="22">
        <f t="shared" si="1"/>
        <v>7.0940170189714991E-5</v>
      </c>
      <c r="L42" s="22">
        <f t="shared" si="2"/>
        <v>2.1367520275816787E-5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17564857.487100001</v>
      </c>
      <c r="E7" s="53">
        <v>16146075.7053</v>
      </c>
      <c r="F7" s="54">
        <v>108.78716170849</v>
      </c>
      <c r="G7" s="53">
        <v>15874099.6138</v>
      </c>
      <c r="H7" s="54">
        <v>10.651047394399299</v>
      </c>
      <c r="I7" s="53">
        <v>1387624.9705000001</v>
      </c>
      <c r="J7" s="54">
        <v>7.9000069970342803</v>
      </c>
      <c r="K7" s="53">
        <v>2103253.0205000001</v>
      </c>
      <c r="L7" s="54">
        <v>13.2495894045641</v>
      </c>
      <c r="M7" s="54">
        <v>-0.34024819792241401</v>
      </c>
      <c r="N7" s="53">
        <v>151479226.477</v>
      </c>
      <c r="O7" s="53">
        <v>5455729345.1716003</v>
      </c>
      <c r="P7" s="53">
        <v>876311</v>
      </c>
      <c r="Q7" s="53">
        <v>864857</v>
      </c>
      <c r="R7" s="54">
        <v>1.32438079358783</v>
      </c>
      <c r="S7" s="53">
        <v>20.0440910670983</v>
      </c>
      <c r="T7" s="53">
        <v>17.978063522408899</v>
      </c>
      <c r="U7" s="55">
        <v>10.307414478278501</v>
      </c>
    </row>
    <row r="8" spans="1:23" ht="12" thickBot="1">
      <c r="A8" s="73">
        <v>42621</v>
      </c>
      <c r="B8" s="69" t="s">
        <v>6</v>
      </c>
      <c r="C8" s="70"/>
      <c r="D8" s="56">
        <v>594316.76150000002</v>
      </c>
      <c r="E8" s="56">
        <v>502625.61930000002</v>
      </c>
      <c r="F8" s="57">
        <v>118.242433071298</v>
      </c>
      <c r="G8" s="56">
        <v>622679.87719999999</v>
      </c>
      <c r="H8" s="57">
        <v>-4.5550075951611397</v>
      </c>
      <c r="I8" s="56">
        <v>148878.89449999999</v>
      </c>
      <c r="J8" s="57">
        <v>25.050428348048499</v>
      </c>
      <c r="K8" s="56">
        <v>160088.41930000001</v>
      </c>
      <c r="L8" s="57">
        <v>25.709586123108501</v>
      </c>
      <c r="M8" s="57">
        <v>-7.0020835042375995E-2</v>
      </c>
      <c r="N8" s="56">
        <v>6392769.0653999997</v>
      </c>
      <c r="O8" s="56">
        <v>196398532.84990001</v>
      </c>
      <c r="P8" s="56">
        <v>23401</v>
      </c>
      <c r="Q8" s="56">
        <v>24615</v>
      </c>
      <c r="R8" s="57">
        <v>-4.9319520617509696</v>
      </c>
      <c r="S8" s="56">
        <v>25.397066856117299</v>
      </c>
      <c r="T8" s="56">
        <v>26.990845906967301</v>
      </c>
      <c r="U8" s="58">
        <v>-6.2754453491787903</v>
      </c>
    </row>
    <row r="9" spans="1:23" ht="12" thickBot="1">
      <c r="A9" s="74"/>
      <c r="B9" s="69" t="s">
        <v>7</v>
      </c>
      <c r="C9" s="70"/>
      <c r="D9" s="56">
        <v>75035.607699999993</v>
      </c>
      <c r="E9" s="56">
        <v>73813.096799999999</v>
      </c>
      <c r="F9" s="57">
        <v>101.656224915359</v>
      </c>
      <c r="G9" s="56">
        <v>97123.476299999995</v>
      </c>
      <c r="H9" s="57">
        <v>-22.742049030219899</v>
      </c>
      <c r="I9" s="56">
        <v>17953.464800000002</v>
      </c>
      <c r="J9" s="57">
        <v>23.926593453843701</v>
      </c>
      <c r="K9" s="56">
        <v>20553.542600000001</v>
      </c>
      <c r="L9" s="57">
        <v>21.162280617420599</v>
      </c>
      <c r="M9" s="57">
        <v>-0.12650265944908201</v>
      </c>
      <c r="N9" s="56">
        <v>974707.32200000004</v>
      </c>
      <c r="O9" s="56">
        <v>29410338.370299999</v>
      </c>
      <c r="P9" s="56">
        <v>4492</v>
      </c>
      <c r="Q9" s="56">
        <v>4754</v>
      </c>
      <c r="R9" s="57">
        <v>-5.5111485065208203</v>
      </c>
      <c r="S9" s="56">
        <v>16.7042759795191</v>
      </c>
      <c r="T9" s="56">
        <v>16.191059718132099</v>
      </c>
      <c r="U9" s="58">
        <v>3.0723645970426401</v>
      </c>
    </row>
    <row r="10" spans="1:23" ht="12" thickBot="1">
      <c r="A10" s="74"/>
      <c r="B10" s="69" t="s">
        <v>8</v>
      </c>
      <c r="C10" s="70"/>
      <c r="D10" s="56">
        <v>82915.418000000005</v>
      </c>
      <c r="E10" s="56">
        <v>98424.106799999994</v>
      </c>
      <c r="F10" s="57">
        <v>84.242997671785801</v>
      </c>
      <c r="G10" s="56">
        <v>106782.586</v>
      </c>
      <c r="H10" s="57">
        <v>-22.351179994835501</v>
      </c>
      <c r="I10" s="56">
        <v>24826.577399999998</v>
      </c>
      <c r="J10" s="57">
        <v>29.942051790657299</v>
      </c>
      <c r="K10" s="56">
        <v>25684.944</v>
      </c>
      <c r="L10" s="57">
        <v>24.053495014627199</v>
      </c>
      <c r="M10" s="57">
        <v>-3.3419056704971001E-2</v>
      </c>
      <c r="N10" s="56">
        <v>1057414.1103000001</v>
      </c>
      <c r="O10" s="56">
        <v>47252854.347800002</v>
      </c>
      <c r="P10" s="56">
        <v>84007</v>
      </c>
      <c r="Q10" s="56">
        <v>85722</v>
      </c>
      <c r="R10" s="57">
        <v>-2.0006532745386201</v>
      </c>
      <c r="S10" s="56">
        <v>0.98700605901889105</v>
      </c>
      <c r="T10" s="56">
        <v>1.02335912251231</v>
      </c>
      <c r="U10" s="58">
        <v>-3.6831651803183498</v>
      </c>
    </row>
    <row r="11" spans="1:23" ht="12" thickBot="1">
      <c r="A11" s="74"/>
      <c r="B11" s="69" t="s">
        <v>9</v>
      </c>
      <c r="C11" s="70"/>
      <c r="D11" s="56">
        <v>52369.300199999998</v>
      </c>
      <c r="E11" s="56">
        <v>41306.394200000002</v>
      </c>
      <c r="F11" s="57">
        <v>126.782550775153</v>
      </c>
      <c r="G11" s="56">
        <v>53406.576200000003</v>
      </c>
      <c r="H11" s="57">
        <v>-1.9422252348017099</v>
      </c>
      <c r="I11" s="56">
        <v>12242.7965</v>
      </c>
      <c r="J11" s="57">
        <v>23.377811911261698</v>
      </c>
      <c r="K11" s="56">
        <v>13201.5407</v>
      </c>
      <c r="L11" s="57">
        <v>24.7189421964855</v>
      </c>
      <c r="M11" s="57">
        <v>-7.2623659752077005E-2</v>
      </c>
      <c r="N11" s="56">
        <v>486470.49859999999</v>
      </c>
      <c r="O11" s="56">
        <v>16208896.716499999</v>
      </c>
      <c r="P11" s="56">
        <v>2113</v>
      </c>
      <c r="Q11" s="56">
        <v>2001</v>
      </c>
      <c r="R11" s="57">
        <v>5.59720139930036</v>
      </c>
      <c r="S11" s="56">
        <v>24.784335163274999</v>
      </c>
      <c r="T11" s="56">
        <v>23.3211090454773</v>
      </c>
      <c r="U11" s="58">
        <v>5.9038344509070697</v>
      </c>
    </row>
    <row r="12" spans="1:23" ht="12" thickBot="1">
      <c r="A12" s="74"/>
      <c r="B12" s="69" t="s">
        <v>10</v>
      </c>
      <c r="C12" s="70"/>
      <c r="D12" s="56">
        <v>113364.2058</v>
      </c>
      <c r="E12" s="56">
        <v>183807.70430000001</v>
      </c>
      <c r="F12" s="57">
        <v>61.675437507762801</v>
      </c>
      <c r="G12" s="56">
        <v>220626.3284</v>
      </c>
      <c r="H12" s="57">
        <v>-48.617099952609301</v>
      </c>
      <c r="I12" s="56">
        <v>21281.645700000001</v>
      </c>
      <c r="J12" s="57">
        <v>18.772808886030202</v>
      </c>
      <c r="K12" s="56">
        <v>48011.306799999998</v>
      </c>
      <c r="L12" s="57">
        <v>21.7613678060012</v>
      </c>
      <c r="M12" s="57">
        <v>-0.55673679559165901</v>
      </c>
      <c r="N12" s="56">
        <v>1619426.9643000001</v>
      </c>
      <c r="O12" s="56">
        <v>57667953.788199998</v>
      </c>
      <c r="P12" s="56">
        <v>1021</v>
      </c>
      <c r="Q12" s="56">
        <v>1141</v>
      </c>
      <c r="R12" s="57">
        <v>-10.517090271691499</v>
      </c>
      <c r="S12" s="56">
        <v>111.032522820764</v>
      </c>
      <c r="T12" s="56">
        <v>97.616703155127098</v>
      </c>
      <c r="U12" s="58">
        <v>12.0827837869573</v>
      </c>
    </row>
    <row r="13" spans="1:23" ht="12" thickBot="1">
      <c r="A13" s="74"/>
      <c r="B13" s="69" t="s">
        <v>11</v>
      </c>
      <c r="C13" s="70"/>
      <c r="D13" s="56">
        <v>192728.94930000001</v>
      </c>
      <c r="E13" s="56">
        <v>251573.1298</v>
      </c>
      <c r="F13" s="57">
        <v>76.609512889241799</v>
      </c>
      <c r="G13" s="56">
        <v>256120.49710000001</v>
      </c>
      <c r="H13" s="57">
        <v>-24.7506734204289</v>
      </c>
      <c r="I13" s="56">
        <v>61107.129399999998</v>
      </c>
      <c r="J13" s="57">
        <v>31.706253586679001</v>
      </c>
      <c r="K13" s="56">
        <v>72127.858500000002</v>
      </c>
      <c r="L13" s="57">
        <v>28.161689250446202</v>
      </c>
      <c r="M13" s="57">
        <v>-0.15279434783163601</v>
      </c>
      <c r="N13" s="56">
        <v>2175976.7519999999</v>
      </c>
      <c r="O13" s="56">
        <v>83371650.516299993</v>
      </c>
      <c r="P13" s="56">
        <v>8615</v>
      </c>
      <c r="Q13" s="56">
        <v>8816</v>
      </c>
      <c r="R13" s="57">
        <v>-2.2799455535390201</v>
      </c>
      <c r="S13" s="56">
        <v>22.3713231921068</v>
      </c>
      <c r="T13" s="56">
        <v>23.897819487295799</v>
      </c>
      <c r="U13" s="58">
        <v>-6.8234510854844004</v>
      </c>
    </row>
    <row r="14" spans="1:23" ht="12" thickBot="1">
      <c r="A14" s="74"/>
      <c r="B14" s="69" t="s">
        <v>12</v>
      </c>
      <c r="C14" s="70"/>
      <c r="D14" s="56">
        <v>66837.248300000007</v>
      </c>
      <c r="E14" s="56">
        <v>86005.269700000004</v>
      </c>
      <c r="F14" s="57">
        <v>77.712968674057905</v>
      </c>
      <c r="G14" s="56">
        <v>107408.4455</v>
      </c>
      <c r="H14" s="57">
        <v>-37.7728185257089</v>
      </c>
      <c r="I14" s="56">
        <v>11527.0047</v>
      </c>
      <c r="J14" s="57">
        <v>17.246378319258199</v>
      </c>
      <c r="K14" s="56">
        <v>19276.430400000001</v>
      </c>
      <c r="L14" s="57">
        <v>17.946847950611101</v>
      </c>
      <c r="M14" s="57">
        <v>-0.40201559828213801</v>
      </c>
      <c r="N14" s="56">
        <v>648997.4693</v>
      </c>
      <c r="O14" s="56">
        <v>36372211.296499997</v>
      </c>
      <c r="P14" s="56">
        <v>1294</v>
      </c>
      <c r="Q14" s="56">
        <v>1308</v>
      </c>
      <c r="R14" s="57">
        <v>-1.0703363914373101</v>
      </c>
      <c r="S14" s="56">
        <v>51.651660200927402</v>
      </c>
      <c r="T14" s="56">
        <v>53.440116131498499</v>
      </c>
      <c r="U14" s="58">
        <v>-3.4625332924709999</v>
      </c>
    </row>
    <row r="15" spans="1:23" ht="12" thickBot="1">
      <c r="A15" s="74"/>
      <c r="B15" s="69" t="s">
        <v>13</v>
      </c>
      <c r="C15" s="70"/>
      <c r="D15" s="56">
        <v>74298.781400000007</v>
      </c>
      <c r="E15" s="56">
        <v>77503.098499999993</v>
      </c>
      <c r="F15" s="57">
        <v>95.865562587797697</v>
      </c>
      <c r="G15" s="56">
        <v>78331.382500000007</v>
      </c>
      <c r="H15" s="57">
        <v>-5.1481296145896804</v>
      </c>
      <c r="I15" s="56">
        <v>-8104.9417999999996</v>
      </c>
      <c r="J15" s="57">
        <v>-10.9085797199899</v>
      </c>
      <c r="K15" s="56">
        <v>4443.3033999999998</v>
      </c>
      <c r="L15" s="57">
        <v>5.6724434807466899</v>
      </c>
      <c r="M15" s="57">
        <v>-2.8240802102327698</v>
      </c>
      <c r="N15" s="56">
        <v>761702.20259999996</v>
      </c>
      <c r="O15" s="56">
        <v>31607488.689199999</v>
      </c>
      <c r="P15" s="56">
        <v>4568</v>
      </c>
      <c r="Q15" s="56">
        <v>4639</v>
      </c>
      <c r="R15" s="57">
        <v>-1.5305022634188401</v>
      </c>
      <c r="S15" s="56">
        <v>16.2650572241681</v>
      </c>
      <c r="T15" s="56">
        <v>16.102153114895501</v>
      </c>
      <c r="U15" s="58">
        <v>1.0015587835166799</v>
      </c>
    </row>
    <row r="16" spans="1:23" ht="12" thickBot="1">
      <c r="A16" s="74"/>
      <c r="B16" s="69" t="s">
        <v>14</v>
      </c>
      <c r="C16" s="70"/>
      <c r="D16" s="56">
        <v>944284.7023</v>
      </c>
      <c r="E16" s="56">
        <v>1026844.395</v>
      </c>
      <c r="F16" s="57">
        <v>91.9598633345026</v>
      </c>
      <c r="G16" s="56">
        <v>841274.85629999998</v>
      </c>
      <c r="H16" s="57">
        <v>12.244493607362299</v>
      </c>
      <c r="I16" s="56">
        <v>-38599.185299999997</v>
      </c>
      <c r="J16" s="57">
        <v>-4.08766394351023</v>
      </c>
      <c r="K16" s="56">
        <v>42411.262999999999</v>
      </c>
      <c r="L16" s="57">
        <v>5.0413087568703103</v>
      </c>
      <c r="M16" s="57">
        <v>-1.9101163834710599</v>
      </c>
      <c r="N16" s="56">
        <v>9733597.6890999991</v>
      </c>
      <c r="O16" s="56">
        <v>285480723.69620001</v>
      </c>
      <c r="P16" s="56">
        <v>45518</v>
      </c>
      <c r="Q16" s="56">
        <v>45516</v>
      </c>
      <c r="R16" s="57">
        <v>4.3940592319159999E-3</v>
      </c>
      <c r="S16" s="56">
        <v>20.7453030076014</v>
      </c>
      <c r="T16" s="56">
        <v>22.6598850689867</v>
      </c>
      <c r="U16" s="58">
        <v>-9.22899058492332</v>
      </c>
    </row>
    <row r="17" spans="1:21" ht="12" thickBot="1">
      <c r="A17" s="74"/>
      <c r="B17" s="69" t="s">
        <v>15</v>
      </c>
      <c r="C17" s="70"/>
      <c r="D17" s="56">
        <v>1230616.4535000001</v>
      </c>
      <c r="E17" s="56">
        <v>706792.02619999996</v>
      </c>
      <c r="F17" s="57">
        <v>174.112950893956</v>
      </c>
      <c r="G17" s="56">
        <v>587748.21050000004</v>
      </c>
      <c r="H17" s="57">
        <v>109.37817104591601</v>
      </c>
      <c r="I17" s="56">
        <v>174733.96770000001</v>
      </c>
      <c r="J17" s="57">
        <v>14.1988974065021</v>
      </c>
      <c r="K17" s="56">
        <v>113851.796</v>
      </c>
      <c r="L17" s="57">
        <v>19.370845196303701</v>
      </c>
      <c r="M17" s="57">
        <v>0.53474933061222896</v>
      </c>
      <c r="N17" s="56">
        <v>7698951.9051000001</v>
      </c>
      <c r="O17" s="56">
        <v>280234195.458</v>
      </c>
      <c r="P17" s="56">
        <v>18380</v>
      </c>
      <c r="Q17" s="56">
        <v>17611</v>
      </c>
      <c r="R17" s="57">
        <v>4.3665890636533904</v>
      </c>
      <c r="S17" s="56">
        <v>66.954105195865097</v>
      </c>
      <c r="T17" s="56">
        <v>61.740003696553302</v>
      </c>
      <c r="U17" s="58">
        <v>7.7875755102075397</v>
      </c>
    </row>
    <row r="18" spans="1:21" ht="12" thickBot="1">
      <c r="A18" s="74"/>
      <c r="B18" s="69" t="s">
        <v>16</v>
      </c>
      <c r="C18" s="70"/>
      <c r="D18" s="56">
        <v>1298440.9317999999</v>
      </c>
      <c r="E18" s="56">
        <v>1492090.4634</v>
      </c>
      <c r="F18" s="57">
        <v>87.021595784565605</v>
      </c>
      <c r="G18" s="56">
        <v>1286521.3725999999</v>
      </c>
      <c r="H18" s="57">
        <v>0.92649523388106403</v>
      </c>
      <c r="I18" s="56">
        <v>169229.7175</v>
      </c>
      <c r="J18" s="57">
        <v>13.0333011964896</v>
      </c>
      <c r="K18" s="56">
        <v>191462.8609</v>
      </c>
      <c r="L18" s="57">
        <v>14.8822137725596</v>
      </c>
      <c r="M18" s="57">
        <v>-0.116122486081581</v>
      </c>
      <c r="N18" s="56">
        <v>12151644.398600001</v>
      </c>
      <c r="O18" s="56">
        <v>560657714.58210003</v>
      </c>
      <c r="P18" s="56">
        <v>56076</v>
      </c>
      <c r="Q18" s="56">
        <v>57304</v>
      </c>
      <c r="R18" s="57">
        <v>-2.1429568616501502</v>
      </c>
      <c r="S18" s="56">
        <v>23.1550205399815</v>
      </c>
      <c r="T18" s="56">
        <v>21.144590941295601</v>
      </c>
      <c r="U18" s="58">
        <v>8.6824781485921196</v>
      </c>
    </row>
    <row r="19" spans="1:21" ht="12" thickBot="1">
      <c r="A19" s="74"/>
      <c r="B19" s="69" t="s">
        <v>17</v>
      </c>
      <c r="C19" s="70"/>
      <c r="D19" s="56">
        <v>448995.93540000002</v>
      </c>
      <c r="E19" s="56">
        <v>526570.85419999994</v>
      </c>
      <c r="F19" s="57">
        <v>85.267904939809696</v>
      </c>
      <c r="G19" s="56">
        <v>523610.59289999999</v>
      </c>
      <c r="H19" s="57">
        <v>-14.250028267524</v>
      </c>
      <c r="I19" s="56">
        <v>30425.651000000002</v>
      </c>
      <c r="J19" s="57">
        <v>6.77637559745268</v>
      </c>
      <c r="K19" s="56">
        <v>100269.0073</v>
      </c>
      <c r="L19" s="57">
        <v>19.149537587592199</v>
      </c>
      <c r="M19" s="57">
        <v>-0.69655976637957595</v>
      </c>
      <c r="N19" s="56">
        <v>4476128.79</v>
      </c>
      <c r="O19" s="56">
        <v>162610542.449</v>
      </c>
      <c r="P19" s="56">
        <v>8531</v>
      </c>
      <c r="Q19" s="56">
        <v>9702</v>
      </c>
      <c r="R19" s="57">
        <v>-12.0696763553906</v>
      </c>
      <c r="S19" s="56">
        <v>52.631102496776499</v>
      </c>
      <c r="T19" s="56">
        <v>66.416633065347398</v>
      </c>
      <c r="U19" s="58">
        <v>-26.192745191714799</v>
      </c>
    </row>
    <row r="20" spans="1:21" ht="12" thickBot="1">
      <c r="A20" s="74"/>
      <c r="B20" s="69" t="s">
        <v>18</v>
      </c>
      <c r="C20" s="70"/>
      <c r="D20" s="56">
        <v>1092367.4774</v>
      </c>
      <c r="E20" s="56">
        <v>960007.87760000001</v>
      </c>
      <c r="F20" s="57">
        <v>113.787345175843</v>
      </c>
      <c r="G20" s="56">
        <v>987833.1703</v>
      </c>
      <c r="H20" s="57">
        <v>10.582182320143501</v>
      </c>
      <c r="I20" s="56">
        <v>74398.551600000006</v>
      </c>
      <c r="J20" s="57">
        <v>6.8107622333356002</v>
      </c>
      <c r="K20" s="56">
        <v>115440.5428</v>
      </c>
      <c r="L20" s="57">
        <v>11.6862387567874</v>
      </c>
      <c r="M20" s="57">
        <v>-0.35552493261492202</v>
      </c>
      <c r="N20" s="56">
        <v>10034921.410599999</v>
      </c>
      <c r="O20" s="56">
        <v>315091015.99599999</v>
      </c>
      <c r="P20" s="56">
        <v>38552</v>
      </c>
      <c r="Q20" s="56">
        <v>40227</v>
      </c>
      <c r="R20" s="57">
        <v>-4.1638700375369799</v>
      </c>
      <c r="S20" s="56">
        <v>28.334910702427901</v>
      </c>
      <c r="T20" s="56">
        <v>27.902632095358801</v>
      </c>
      <c r="U20" s="58">
        <v>1.5256042682075901</v>
      </c>
    </row>
    <row r="21" spans="1:21" ht="12" thickBot="1">
      <c r="A21" s="74"/>
      <c r="B21" s="69" t="s">
        <v>19</v>
      </c>
      <c r="C21" s="70"/>
      <c r="D21" s="56">
        <v>279370.49420000002</v>
      </c>
      <c r="E21" s="56">
        <v>334277.61949999997</v>
      </c>
      <c r="F21" s="57">
        <v>83.574393828061801</v>
      </c>
      <c r="G21" s="56">
        <v>342315.65669999999</v>
      </c>
      <c r="H21" s="57">
        <v>-18.388046607860598</v>
      </c>
      <c r="I21" s="56">
        <v>32279.701700000001</v>
      </c>
      <c r="J21" s="57">
        <v>11.554441993753001</v>
      </c>
      <c r="K21" s="56">
        <v>68112.958899999998</v>
      </c>
      <c r="L21" s="57">
        <v>19.8977048133364</v>
      </c>
      <c r="M21" s="57">
        <v>-0.52608575194345297</v>
      </c>
      <c r="N21" s="56">
        <v>2867347.6338999998</v>
      </c>
      <c r="O21" s="56">
        <v>104058717.68700001</v>
      </c>
      <c r="P21" s="56">
        <v>23961</v>
      </c>
      <c r="Q21" s="56">
        <v>25456</v>
      </c>
      <c r="R21" s="57">
        <v>-5.8728786926461298</v>
      </c>
      <c r="S21" s="56">
        <v>11.6593837569384</v>
      </c>
      <c r="T21" s="56">
        <v>11.825753229101201</v>
      </c>
      <c r="U21" s="58">
        <v>-1.42691479782393</v>
      </c>
    </row>
    <row r="22" spans="1:21" ht="12" thickBot="1">
      <c r="A22" s="74"/>
      <c r="B22" s="69" t="s">
        <v>20</v>
      </c>
      <c r="C22" s="70"/>
      <c r="D22" s="56">
        <v>1141771.6584999999</v>
      </c>
      <c r="E22" s="56">
        <v>1344024.1096999999</v>
      </c>
      <c r="F22" s="57">
        <v>84.951724471286099</v>
      </c>
      <c r="G22" s="56">
        <v>1439975.7091000001</v>
      </c>
      <c r="H22" s="57">
        <v>-20.708963957897598</v>
      </c>
      <c r="I22" s="56">
        <v>53390.336199999998</v>
      </c>
      <c r="J22" s="57">
        <v>4.6760957677073103</v>
      </c>
      <c r="K22" s="56">
        <v>163183.0097</v>
      </c>
      <c r="L22" s="57">
        <v>11.3323446130901</v>
      </c>
      <c r="M22" s="57">
        <v>-0.67281927022822896</v>
      </c>
      <c r="N22" s="56">
        <v>10931533.512499999</v>
      </c>
      <c r="O22" s="56">
        <v>370203583.06349999</v>
      </c>
      <c r="P22" s="56">
        <v>67581</v>
      </c>
      <c r="Q22" s="56">
        <v>69795</v>
      </c>
      <c r="R22" s="57">
        <v>-3.1721470019342299</v>
      </c>
      <c r="S22" s="56">
        <v>16.894861847264799</v>
      </c>
      <c r="T22" s="56">
        <v>16.863209503546098</v>
      </c>
      <c r="U22" s="58">
        <v>0.18734893487031501</v>
      </c>
    </row>
    <row r="23" spans="1:21" ht="12" thickBot="1">
      <c r="A23" s="74"/>
      <c r="B23" s="69" t="s">
        <v>21</v>
      </c>
      <c r="C23" s="70"/>
      <c r="D23" s="56">
        <v>2215698.73</v>
      </c>
      <c r="E23" s="56">
        <v>2473119.7812999999</v>
      </c>
      <c r="F23" s="57">
        <v>89.591242072202206</v>
      </c>
      <c r="G23" s="56">
        <v>2625842.4638999999</v>
      </c>
      <c r="H23" s="57">
        <v>-15.619510291978401</v>
      </c>
      <c r="I23" s="56">
        <v>170726.08609999999</v>
      </c>
      <c r="J23" s="57">
        <v>7.7052933139515796</v>
      </c>
      <c r="K23" s="56">
        <v>353547.78409999999</v>
      </c>
      <c r="L23" s="57">
        <v>13.464165842412999</v>
      </c>
      <c r="M23" s="57">
        <v>-0.51710604965435003</v>
      </c>
      <c r="N23" s="56">
        <v>22410201.718800001</v>
      </c>
      <c r="O23" s="56">
        <v>807443916.94770002</v>
      </c>
      <c r="P23" s="56">
        <v>66620</v>
      </c>
      <c r="Q23" s="56">
        <v>68224</v>
      </c>
      <c r="R23" s="57">
        <v>-2.3510787992495299</v>
      </c>
      <c r="S23" s="56">
        <v>33.2587620834584</v>
      </c>
      <c r="T23" s="56">
        <v>31.3304476034826</v>
      </c>
      <c r="U23" s="58">
        <v>5.7979141711195696</v>
      </c>
    </row>
    <row r="24" spans="1:21" ht="12" thickBot="1">
      <c r="A24" s="74"/>
      <c r="B24" s="69" t="s">
        <v>22</v>
      </c>
      <c r="C24" s="70"/>
      <c r="D24" s="56">
        <v>229436.7954</v>
      </c>
      <c r="E24" s="56">
        <v>231033.1102</v>
      </c>
      <c r="F24" s="57">
        <v>99.309053668273705</v>
      </c>
      <c r="G24" s="56">
        <v>226230.16870000001</v>
      </c>
      <c r="H24" s="57">
        <v>1.41741780878579</v>
      </c>
      <c r="I24" s="56">
        <v>36709.992100000003</v>
      </c>
      <c r="J24" s="57">
        <v>16.0000456927581</v>
      </c>
      <c r="K24" s="56">
        <v>35571.750599999999</v>
      </c>
      <c r="L24" s="57">
        <v>15.7236989232727</v>
      </c>
      <c r="M24" s="57">
        <v>3.1998467345602001E-2</v>
      </c>
      <c r="N24" s="56">
        <v>2400242.4095000001</v>
      </c>
      <c r="O24" s="56">
        <v>77309353.037799999</v>
      </c>
      <c r="P24" s="56">
        <v>23032</v>
      </c>
      <c r="Q24" s="56">
        <v>23985</v>
      </c>
      <c r="R24" s="57">
        <v>-3.9733166562434898</v>
      </c>
      <c r="S24" s="56">
        <v>9.9616531521361598</v>
      </c>
      <c r="T24" s="56">
        <v>9.8734088221805294</v>
      </c>
      <c r="U24" s="58">
        <v>0.88584021756173703</v>
      </c>
    </row>
    <row r="25" spans="1:21" ht="12" thickBot="1">
      <c r="A25" s="74"/>
      <c r="B25" s="69" t="s">
        <v>23</v>
      </c>
      <c r="C25" s="70"/>
      <c r="D25" s="56">
        <v>261872.62049999999</v>
      </c>
      <c r="E25" s="56">
        <v>297247.03419999999</v>
      </c>
      <c r="F25" s="57">
        <v>88.099321564231801</v>
      </c>
      <c r="G25" s="56">
        <v>252888.43590000001</v>
      </c>
      <c r="H25" s="57">
        <v>3.5526276905570402</v>
      </c>
      <c r="I25" s="56">
        <v>17947.0396</v>
      </c>
      <c r="J25" s="57">
        <v>6.8533470836826202</v>
      </c>
      <c r="K25" s="56">
        <v>21738.083900000001</v>
      </c>
      <c r="L25" s="57">
        <v>8.5959185213972908</v>
      </c>
      <c r="M25" s="57">
        <v>-0.17439643334893901</v>
      </c>
      <c r="N25" s="56">
        <v>2590435.8854999999</v>
      </c>
      <c r="O25" s="56">
        <v>90851371.810900003</v>
      </c>
      <c r="P25" s="56">
        <v>17827</v>
      </c>
      <c r="Q25" s="56">
        <v>17767</v>
      </c>
      <c r="R25" s="57">
        <v>0.337704733494681</v>
      </c>
      <c r="S25" s="56">
        <v>14.6896628989735</v>
      </c>
      <c r="T25" s="56">
        <v>14.5438638205662</v>
      </c>
      <c r="U25" s="58">
        <v>0.99252841545764403</v>
      </c>
    </row>
    <row r="26" spans="1:21" ht="12" thickBot="1">
      <c r="A26" s="74"/>
      <c r="B26" s="69" t="s">
        <v>24</v>
      </c>
      <c r="C26" s="70"/>
      <c r="D26" s="56">
        <v>450917.14260000002</v>
      </c>
      <c r="E26" s="56">
        <v>479040.46980000002</v>
      </c>
      <c r="F26" s="57">
        <v>94.129237721451503</v>
      </c>
      <c r="G26" s="56">
        <v>441664.897</v>
      </c>
      <c r="H26" s="57">
        <v>2.0948564540324002</v>
      </c>
      <c r="I26" s="56">
        <v>105186.5898</v>
      </c>
      <c r="J26" s="57">
        <v>23.3272545801855</v>
      </c>
      <c r="K26" s="56">
        <v>101580.4886</v>
      </c>
      <c r="L26" s="57">
        <v>22.999448063448899</v>
      </c>
      <c r="M26" s="57">
        <v>3.5499939503145998E-2</v>
      </c>
      <c r="N26" s="56">
        <v>4797113.3891000003</v>
      </c>
      <c r="O26" s="56">
        <v>178572777.99520001</v>
      </c>
      <c r="P26" s="56">
        <v>32920</v>
      </c>
      <c r="Q26" s="56">
        <v>33265</v>
      </c>
      <c r="R26" s="57">
        <v>-1.0371261085224699</v>
      </c>
      <c r="S26" s="56">
        <v>13.6973615613609</v>
      </c>
      <c r="T26" s="56">
        <v>13.829615734255199</v>
      </c>
      <c r="U26" s="58">
        <v>-0.96554487739760997</v>
      </c>
    </row>
    <row r="27" spans="1:21" ht="12" thickBot="1">
      <c r="A27" s="74"/>
      <c r="B27" s="69" t="s">
        <v>25</v>
      </c>
      <c r="C27" s="70"/>
      <c r="D27" s="56">
        <v>247501.8321</v>
      </c>
      <c r="E27" s="56">
        <v>321952.04090000002</v>
      </c>
      <c r="F27" s="57">
        <v>76.875372930738905</v>
      </c>
      <c r="G27" s="56">
        <v>238895.97769999999</v>
      </c>
      <c r="H27" s="57">
        <v>3.60234378278526</v>
      </c>
      <c r="I27" s="56">
        <v>60551.988100000002</v>
      </c>
      <c r="J27" s="57">
        <v>24.4652686350761</v>
      </c>
      <c r="K27" s="56">
        <v>71881.5478</v>
      </c>
      <c r="L27" s="57">
        <v>30.089057376372899</v>
      </c>
      <c r="M27" s="57">
        <v>-0.15761429806051</v>
      </c>
      <c r="N27" s="56">
        <v>2276597.6159999999</v>
      </c>
      <c r="O27" s="56">
        <v>62446274.756099999</v>
      </c>
      <c r="P27" s="56">
        <v>27447</v>
      </c>
      <c r="Q27" s="56">
        <v>28919</v>
      </c>
      <c r="R27" s="57">
        <v>-5.0900791866938704</v>
      </c>
      <c r="S27" s="56">
        <v>9.0174456989835008</v>
      </c>
      <c r="T27" s="56">
        <v>8.7868574293716897</v>
      </c>
      <c r="U27" s="58">
        <v>2.5571351057627698</v>
      </c>
    </row>
    <row r="28" spans="1:21" ht="12" thickBot="1">
      <c r="A28" s="74"/>
      <c r="B28" s="69" t="s">
        <v>26</v>
      </c>
      <c r="C28" s="70"/>
      <c r="D28" s="56">
        <v>940742.95539999998</v>
      </c>
      <c r="E28" s="56">
        <v>964132.42960000003</v>
      </c>
      <c r="F28" s="57">
        <v>97.574039262458598</v>
      </c>
      <c r="G28" s="56">
        <v>878941.12269999995</v>
      </c>
      <c r="H28" s="57">
        <v>7.0313961997991798</v>
      </c>
      <c r="I28" s="56">
        <v>49195.999600000003</v>
      </c>
      <c r="J28" s="57">
        <v>5.2294837094030697</v>
      </c>
      <c r="K28" s="56">
        <v>40985.7281</v>
      </c>
      <c r="L28" s="57">
        <v>4.6630800450088001</v>
      </c>
      <c r="M28" s="57">
        <v>0.20032025489380101</v>
      </c>
      <c r="N28" s="56">
        <v>8607410.5438999999</v>
      </c>
      <c r="O28" s="56">
        <v>261577891.5537</v>
      </c>
      <c r="P28" s="56">
        <v>41593</v>
      </c>
      <c r="Q28" s="56">
        <v>42621</v>
      </c>
      <c r="R28" s="57">
        <v>-2.41195654724197</v>
      </c>
      <c r="S28" s="56">
        <v>22.617819234005701</v>
      </c>
      <c r="T28" s="56">
        <v>21.9377666361653</v>
      </c>
      <c r="U28" s="58">
        <v>3.0067116144336201</v>
      </c>
    </row>
    <row r="29" spans="1:21" ht="12" thickBot="1">
      <c r="A29" s="74"/>
      <c r="B29" s="69" t="s">
        <v>27</v>
      </c>
      <c r="C29" s="70"/>
      <c r="D29" s="56">
        <v>733055.12069999997</v>
      </c>
      <c r="E29" s="56">
        <v>732708.23490000004</v>
      </c>
      <c r="F29" s="57">
        <v>100.047342964563</v>
      </c>
      <c r="G29" s="56">
        <v>678673.48629999999</v>
      </c>
      <c r="H29" s="57">
        <v>8.0129304441342502</v>
      </c>
      <c r="I29" s="56">
        <v>99892.4185</v>
      </c>
      <c r="J29" s="57">
        <v>13.626863202948799</v>
      </c>
      <c r="K29" s="56">
        <v>105948.45630000001</v>
      </c>
      <c r="L29" s="57">
        <v>15.6111087936573</v>
      </c>
      <c r="M29" s="57">
        <v>-5.7160226882889999E-2</v>
      </c>
      <c r="N29" s="56">
        <v>6516513.8537999997</v>
      </c>
      <c r="O29" s="56">
        <v>191007100.3457</v>
      </c>
      <c r="P29" s="56">
        <v>104364</v>
      </c>
      <c r="Q29" s="56">
        <v>106515</v>
      </c>
      <c r="R29" s="57">
        <v>-2.0194338825517599</v>
      </c>
      <c r="S29" s="56">
        <v>7.0240228498332797</v>
      </c>
      <c r="T29" s="56">
        <v>6.9497078111064203</v>
      </c>
      <c r="U29" s="58">
        <v>1.05801248537543</v>
      </c>
    </row>
    <row r="30" spans="1:21" ht="12" thickBot="1">
      <c r="A30" s="74"/>
      <c r="B30" s="69" t="s">
        <v>28</v>
      </c>
      <c r="C30" s="70"/>
      <c r="D30" s="56">
        <v>1152599.9269000001</v>
      </c>
      <c r="E30" s="56">
        <v>1028700.762</v>
      </c>
      <c r="F30" s="57">
        <v>112.04423769057099</v>
      </c>
      <c r="G30" s="56">
        <v>972802.41740000003</v>
      </c>
      <c r="H30" s="57">
        <v>18.482428320906401</v>
      </c>
      <c r="I30" s="56">
        <v>130392.79150000001</v>
      </c>
      <c r="J30" s="57">
        <v>11.312927274835101</v>
      </c>
      <c r="K30" s="56">
        <v>133623.5251</v>
      </c>
      <c r="L30" s="57">
        <v>13.7359367853068</v>
      </c>
      <c r="M30" s="57">
        <v>-2.4177880336431999E-2</v>
      </c>
      <c r="N30" s="56">
        <v>10025852.3401</v>
      </c>
      <c r="O30" s="56">
        <v>304522520.28170002</v>
      </c>
      <c r="P30" s="56">
        <v>84284</v>
      </c>
      <c r="Q30" s="56">
        <v>80144</v>
      </c>
      <c r="R30" s="57">
        <v>5.16570173687363</v>
      </c>
      <c r="S30" s="56">
        <v>13.675192526458201</v>
      </c>
      <c r="T30" s="56">
        <v>13.1618534388101</v>
      </c>
      <c r="U30" s="58">
        <v>3.7537978836849302</v>
      </c>
    </row>
    <row r="31" spans="1:21" ht="12" thickBot="1">
      <c r="A31" s="74"/>
      <c r="B31" s="69" t="s">
        <v>29</v>
      </c>
      <c r="C31" s="70"/>
      <c r="D31" s="56">
        <v>2850134.0466999998</v>
      </c>
      <c r="E31" s="56">
        <v>984429.64049999998</v>
      </c>
      <c r="F31" s="57">
        <v>289.52135627005202</v>
      </c>
      <c r="G31" s="56">
        <v>897370.48880000005</v>
      </c>
      <c r="H31" s="57">
        <v>217.60951382648099</v>
      </c>
      <c r="I31" s="56">
        <v>-137749.76639999999</v>
      </c>
      <c r="J31" s="57">
        <v>-4.8330978172585297</v>
      </c>
      <c r="K31" s="56">
        <v>42945.713600000003</v>
      </c>
      <c r="L31" s="57">
        <v>4.7857283180137502</v>
      </c>
      <c r="M31" s="57">
        <v>-4.2075323670951903</v>
      </c>
      <c r="N31" s="56">
        <v>8713800.6353999991</v>
      </c>
      <c r="O31" s="56">
        <v>317290120.87709999</v>
      </c>
      <c r="P31" s="56">
        <v>54166</v>
      </c>
      <c r="Q31" s="56">
        <v>31128</v>
      </c>
      <c r="R31" s="57">
        <v>74.010537136982805</v>
      </c>
      <c r="S31" s="56">
        <v>52.618506936085403</v>
      </c>
      <c r="T31" s="56">
        <v>22.906933532510902</v>
      </c>
      <c r="U31" s="58">
        <v>56.466013829819403</v>
      </c>
    </row>
    <row r="32" spans="1:21" ht="12" thickBot="1">
      <c r="A32" s="74"/>
      <c r="B32" s="69" t="s">
        <v>30</v>
      </c>
      <c r="C32" s="70"/>
      <c r="D32" s="56">
        <v>95319.675300000003</v>
      </c>
      <c r="E32" s="56">
        <v>99450.705799999996</v>
      </c>
      <c r="F32" s="57">
        <v>95.846152657470697</v>
      </c>
      <c r="G32" s="56">
        <v>98422.702999999994</v>
      </c>
      <c r="H32" s="57">
        <v>-3.1527560262188699</v>
      </c>
      <c r="I32" s="56">
        <v>22168.6967</v>
      </c>
      <c r="J32" s="57">
        <v>23.257209626688699</v>
      </c>
      <c r="K32" s="56">
        <v>26959.772700000001</v>
      </c>
      <c r="L32" s="57">
        <v>27.391823104065701</v>
      </c>
      <c r="M32" s="57">
        <v>-0.177712032416356</v>
      </c>
      <c r="N32" s="56">
        <v>935085.84129999997</v>
      </c>
      <c r="O32" s="56">
        <v>31339334.568999998</v>
      </c>
      <c r="P32" s="56">
        <v>19515</v>
      </c>
      <c r="Q32" s="56">
        <v>19174</v>
      </c>
      <c r="R32" s="57">
        <v>1.77844998435381</v>
      </c>
      <c r="S32" s="56">
        <v>4.8844312221368202</v>
      </c>
      <c r="T32" s="56">
        <v>4.9866584176488997</v>
      </c>
      <c r="U32" s="58">
        <v>-2.0929191314799702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207388.78719999999</v>
      </c>
      <c r="E35" s="56">
        <v>183200.09909999999</v>
      </c>
      <c r="F35" s="57">
        <v>113.20342522675</v>
      </c>
      <c r="G35" s="56">
        <v>128721.549</v>
      </c>
      <c r="H35" s="57">
        <v>61.114272482845898</v>
      </c>
      <c r="I35" s="56">
        <v>25724.731400000001</v>
      </c>
      <c r="J35" s="57">
        <v>12.404109087726001</v>
      </c>
      <c r="K35" s="56">
        <v>20493.5311</v>
      </c>
      <c r="L35" s="57">
        <v>15.9208238707569</v>
      </c>
      <c r="M35" s="57">
        <v>0.25526105162033302</v>
      </c>
      <c r="N35" s="56">
        <v>1675475.3171999999</v>
      </c>
      <c r="O35" s="56">
        <v>50630968.854599997</v>
      </c>
      <c r="P35" s="56">
        <v>14809</v>
      </c>
      <c r="Q35" s="56">
        <v>12739</v>
      </c>
      <c r="R35" s="57">
        <v>16.249313132899001</v>
      </c>
      <c r="S35" s="56">
        <v>14.0042398001215</v>
      </c>
      <c r="T35" s="56">
        <v>13.7005602716069</v>
      </c>
      <c r="U35" s="58">
        <v>2.1684827798509501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74608.56</v>
      </c>
      <c r="E37" s="59"/>
      <c r="F37" s="59"/>
      <c r="G37" s="56">
        <v>47671.85</v>
      </c>
      <c r="H37" s="57">
        <v>56.5044360560792</v>
      </c>
      <c r="I37" s="56">
        <v>5112.9399999999996</v>
      </c>
      <c r="J37" s="57">
        <v>6.8530206185456501</v>
      </c>
      <c r="K37" s="56">
        <v>1908.09</v>
      </c>
      <c r="L37" s="57">
        <v>4.0025507715769404</v>
      </c>
      <c r="M37" s="57">
        <v>1.6796115487215</v>
      </c>
      <c r="N37" s="56">
        <v>1155839.99</v>
      </c>
      <c r="O37" s="56">
        <v>41256249.490000002</v>
      </c>
      <c r="P37" s="56">
        <v>58</v>
      </c>
      <c r="Q37" s="56">
        <v>75</v>
      </c>
      <c r="R37" s="57">
        <v>-22.6666666666667</v>
      </c>
      <c r="S37" s="56">
        <v>1286.35448275862</v>
      </c>
      <c r="T37" s="56">
        <v>-289.80066666666698</v>
      </c>
      <c r="U37" s="58">
        <v>122.52883404620999</v>
      </c>
    </row>
    <row r="38" spans="1:21" ht="12" thickBot="1">
      <c r="A38" s="74"/>
      <c r="B38" s="69" t="s">
        <v>35</v>
      </c>
      <c r="C38" s="70"/>
      <c r="D38" s="56">
        <v>39150.449999999997</v>
      </c>
      <c r="E38" s="59"/>
      <c r="F38" s="59"/>
      <c r="G38" s="56">
        <v>129672.71</v>
      </c>
      <c r="H38" s="57">
        <v>-69.808258036714093</v>
      </c>
      <c r="I38" s="56">
        <v>2590.59</v>
      </c>
      <c r="J38" s="57">
        <v>6.6170120649954196</v>
      </c>
      <c r="K38" s="56">
        <v>-15189.8</v>
      </c>
      <c r="L38" s="57">
        <v>-11.7139527661603</v>
      </c>
      <c r="M38" s="57">
        <v>-1.17054799931533</v>
      </c>
      <c r="N38" s="56">
        <v>1377611.73</v>
      </c>
      <c r="O38" s="56">
        <v>96339469.870000005</v>
      </c>
      <c r="P38" s="56">
        <v>49</v>
      </c>
      <c r="Q38" s="56">
        <v>54</v>
      </c>
      <c r="R38" s="57">
        <v>-9.2592592592592595</v>
      </c>
      <c r="S38" s="56">
        <v>798.98877551020405</v>
      </c>
      <c r="T38" s="56">
        <v>1645.9172222222201</v>
      </c>
      <c r="U38" s="58">
        <v>-106.00004313842901</v>
      </c>
    </row>
    <row r="39" spans="1:21" ht="12" thickBot="1">
      <c r="A39" s="74"/>
      <c r="B39" s="69" t="s">
        <v>36</v>
      </c>
      <c r="C39" s="70"/>
      <c r="D39" s="56">
        <v>15044.45</v>
      </c>
      <c r="E39" s="59"/>
      <c r="F39" s="59"/>
      <c r="G39" s="56">
        <v>15251.29</v>
      </c>
      <c r="H39" s="57">
        <v>-1.35621314656006</v>
      </c>
      <c r="I39" s="56">
        <v>1171.78</v>
      </c>
      <c r="J39" s="57">
        <v>7.7887858977895501</v>
      </c>
      <c r="K39" s="56">
        <v>1170.1099999999999</v>
      </c>
      <c r="L39" s="57">
        <v>7.6722034660674598</v>
      </c>
      <c r="M39" s="57">
        <v>1.427216244626E-3</v>
      </c>
      <c r="N39" s="56">
        <v>337214.55</v>
      </c>
      <c r="O39" s="56">
        <v>90905210.730000004</v>
      </c>
      <c r="P39" s="56">
        <v>12</v>
      </c>
      <c r="Q39" s="56">
        <v>10</v>
      </c>
      <c r="R39" s="57">
        <v>20</v>
      </c>
      <c r="S39" s="56">
        <v>1253.7041666666701</v>
      </c>
      <c r="T39" s="56">
        <v>1696.752</v>
      </c>
      <c r="U39" s="58">
        <v>-35.3391051184989</v>
      </c>
    </row>
    <row r="40" spans="1:21" ht="12" thickBot="1">
      <c r="A40" s="74"/>
      <c r="B40" s="69" t="s">
        <v>37</v>
      </c>
      <c r="C40" s="70"/>
      <c r="D40" s="56">
        <v>43482.1</v>
      </c>
      <c r="E40" s="59"/>
      <c r="F40" s="59"/>
      <c r="G40" s="56">
        <v>122077.04</v>
      </c>
      <c r="H40" s="57">
        <v>-64.381426679414901</v>
      </c>
      <c r="I40" s="56">
        <v>-5429.93</v>
      </c>
      <c r="J40" s="57">
        <v>-12.4877363328818</v>
      </c>
      <c r="K40" s="56">
        <v>-19157.28</v>
      </c>
      <c r="L40" s="57">
        <v>-15.692778920589801</v>
      </c>
      <c r="M40" s="57">
        <v>-0.71656049293010304</v>
      </c>
      <c r="N40" s="56">
        <v>989878.5</v>
      </c>
      <c r="O40" s="56">
        <v>68486936.859999999</v>
      </c>
      <c r="P40" s="56">
        <v>36</v>
      </c>
      <c r="Q40" s="56">
        <v>42</v>
      </c>
      <c r="R40" s="57">
        <v>-14.285714285714301</v>
      </c>
      <c r="S40" s="56">
        <v>1207.8361111111101</v>
      </c>
      <c r="T40" s="56">
        <v>1311.3771428571399</v>
      </c>
      <c r="U40" s="58">
        <v>-8.5724404820768694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-0.94</v>
      </c>
      <c r="H41" s="59"/>
      <c r="I41" s="59"/>
      <c r="J41" s="59"/>
      <c r="K41" s="56">
        <v>-0.94</v>
      </c>
      <c r="L41" s="57">
        <v>100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29686.324700000001</v>
      </c>
      <c r="E42" s="59"/>
      <c r="F42" s="59"/>
      <c r="G42" s="56">
        <v>137699.14439999999</v>
      </c>
      <c r="H42" s="57">
        <v>-78.441169820369595</v>
      </c>
      <c r="I42" s="56">
        <v>2337.9104000000002</v>
      </c>
      <c r="J42" s="57">
        <v>7.87537838929586</v>
      </c>
      <c r="K42" s="56">
        <v>10759.1057</v>
      </c>
      <c r="L42" s="57">
        <v>7.8134876922299901</v>
      </c>
      <c r="M42" s="57">
        <v>-0.78270402158052998</v>
      </c>
      <c r="N42" s="56">
        <v>434311.53619999997</v>
      </c>
      <c r="O42" s="56">
        <v>17970010.669199999</v>
      </c>
      <c r="P42" s="56">
        <v>78</v>
      </c>
      <c r="Q42" s="56">
        <v>65</v>
      </c>
      <c r="R42" s="57">
        <v>20</v>
      </c>
      <c r="S42" s="56">
        <v>380.59390641025601</v>
      </c>
      <c r="T42" s="56">
        <v>359.76330461538498</v>
      </c>
      <c r="U42" s="58">
        <v>5.4731832128751297</v>
      </c>
    </row>
    <row r="43" spans="1:21" ht="12" thickBot="1">
      <c r="A43" s="74"/>
      <c r="B43" s="69" t="s">
        <v>33</v>
      </c>
      <c r="C43" s="70"/>
      <c r="D43" s="56">
        <v>244671.54440000001</v>
      </c>
      <c r="E43" s="56">
        <v>645395.63199999998</v>
      </c>
      <c r="F43" s="57">
        <v>37.910319231909497</v>
      </c>
      <c r="G43" s="56">
        <v>297362.42320000002</v>
      </c>
      <c r="H43" s="57">
        <v>-17.7194139841137</v>
      </c>
      <c r="I43" s="56">
        <v>14288.034100000001</v>
      </c>
      <c r="J43" s="57">
        <v>5.8396795324270698</v>
      </c>
      <c r="K43" s="56">
        <v>12759.311400000001</v>
      </c>
      <c r="L43" s="57">
        <v>4.29082843174786</v>
      </c>
      <c r="M43" s="57">
        <v>0.119812319965794</v>
      </c>
      <c r="N43" s="56">
        <v>3075955.4726999998</v>
      </c>
      <c r="O43" s="56">
        <v>118395666.3873</v>
      </c>
      <c r="P43" s="56">
        <v>1324</v>
      </c>
      <c r="Q43" s="56">
        <v>1441</v>
      </c>
      <c r="R43" s="57">
        <v>-8.1193615544760593</v>
      </c>
      <c r="S43" s="56">
        <v>184.79723897280999</v>
      </c>
      <c r="T43" s="56">
        <v>193.20525648854999</v>
      </c>
      <c r="U43" s="58">
        <v>-4.5498610057572897</v>
      </c>
    </row>
    <row r="44" spans="1:21" ht="12" thickBot="1">
      <c r="A44" s="74"/>
      <c r="B44" s="69" t="s">
        <v>38</v>
      </c>
      <c r="C44" s="70"/>
      <c r="D44" s="56">
        <v>17948.72</v>
      </c>
      <c r="E44" s="59"/>
      <c r="F44" s="59"/>
      <c r="G44" s="56">
        <v>70495.75</v>
      </c>
      <c r="H44" s="57">
        <v>-74.539287829408195</v>
      </c>
      <c r="I44" s="56">
        <v>-2378.67</v>
      </c>
      <c r="J44" s="57">
        <v>-13.252588485418499</v>
      </c>
      <c r="K44" s="56">
        <v>-9798.24</v>
      </c>
      <c r="L44" s="57">
        <v>-13.8990506519897</v>
      </c>
      <c r="M44" s="57">
        <v>-0.75723497281144403</v>
      </c>
      <c r="N44" s="56">
        <v>638392.27</v>
      </c>
      <c r="O44" s="56">
        <v>45571709.359999999</v>
      </c>
      <c r="P44" s="56">
        <v>24</v>
      </c>
      <c r="Q44" s="56">
        <v>27</v>
      </c>
      <c r="R44" s="57">
        <v>-11.1111111111111</v>
      </c>
      <c r="S44" s="56">
        <v>747.863333333333</v>
      </c>
      <c r="T44" s="56">
        <v>983.38185185185205</v>
      </c>
      <c r="U44" s="58">
        <v>-31.492186877083402</v>
      </c>
    </row>
    <row r="45" spans="1:21" ht="12" thickBot="1">
      <c r="A45" s="74"/>
      <c r="B45" s="69" t="s">
        <v>39</v>
      </c>
      <c r="C45" s="70"/>
      <c r="D45" s="56">
        <v>19054.72</v>
      </c>
      <c r="E45" s="59"/>
      <c r="F45" s="59"/>
      <c r="G45" s="56">
        <v>36288.07</v>
      </c>
      <c r="H45" s="57">
        <v>-47.490401115297701</v>
      </c>
      <c r="I45" s="56">
        <v>2689.61</v>
      </c>
      <c r="J45" s="57">
        <v>14.1151903570349</v>
      </c>
      <c r="K45" s="56">
        <v>4972.33</v>
      </c>
      <c r="L45" s="57">
        <v>13.702382077636001</v>
      </c>
      <c r="M45" s="57">
        <v>-0.45908457403269698</v>
      </c>
      <c r="N45" s="56">
        <v>356690.83</v>
      </c>
      <c r="O45" s="56">
        <v>20311987.530000001</v>
      </c>
      <c r="P45" s="56">
        <v>31</v>
      </c>
      <c r="Q45" s="56">
        <v>41</v>
      </c>
      <c r="R45" s="57">
        <v>-24.390243902439</v>
      </c>
      <c r="S45" s="56">
        <v>614.66838709677404</v>
      </c>
      <c r="T45" s="56">
        <v>911.59121951219504</v>
      </c>
      <c r="U45" s="58">
        <v>-48.306182430799502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8829.0599000000002</v>
      </c>
      <c r="E47" s="62"/>
      <c r="F47" s="62"/>
      <c r="G47" s="61">
        <v>25369.8282</v>
      </c>
      <c r="H47" s="63">
        <v>-65.198582227687297</v>
      </c>
      <c r="I47" s="61">
        <v>924.82740000000001</v>
      </c>
      <c r="J47" s="63">
        <v>10.4748117067368</v>
      </c>
      <c r="K47" s="61">
        <v>2435.1671999999999</v>
      </c>
      <c r="L47" s="63">
        <v>9.5986743812478803</v>
      </c>
      <c r="M47" s="63">
        <v>-0.62022016393781898</v>
      </c>
      <c r="N47" s="61">
        <v>153006.60759999999</v>
      </c>
      <c r="O47" s="61">
        <v>6443369.7405000003</v>
      </c>
      <c r="P47" s="61">
        <v>12</v>
      </c>
      <c r="Q47" s="61">
        <v>14</v>
      </c>
      <c r="R47" s="63">
        <v>-14.285714285714301</v>
      </c>
      <c r="S47" s="61">
        <v>735.75499166666702</v>
      </c>
      <c r="T47" s="61">
        <v>4701.2279714285696</v>
      </c>
      <c r="U47" s="64">
        <v>-538.96650714922498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70741</v>
      </c>
      <c r="D2" s="37">
        <v>594317.41778888903</v>
      </c>
      <c r="E2" s="37">
        <v>445437.87801281997</v>
      </c>
      <c r="F2" s="37">
        <v>147177.57396410301</v>
      </c>
      <c r="G2" s="37">
        <v>445437.87801281997</v>
      </c>
      <c r="H2" s="37">
        <v>0.248352575811394</v>
      </c>
    </row>
    <row r="3" spans="1:8">
      <c r="A3" s="37">
        <v>2</v>
      </c>
      <c r="B3" s="37">
        <v>13</v>
      </c>
      <c r="C3" s="37">
        <v>8742</v>
      </c>
      <c r="D3" s="37">
        <v>75035.654268376107</v>
      </c>
      <c r="E3" s="37">
        <v>57082.162076923101</v>
      </c>
      <c r="F3" s="37">
        <v>17867.076721367499</v>
      </c>
      <c r="G3" s="37">
        <v>57082.162076923101</v>
      </c>
      <c r="H3" s="37">
        <v>0.23838903513687201</v>
      </c>
    </row>
    <row r="4" spans="1:8">
      <c r="A4" s="37">
        <v>3</v>
      </c>
      <c r="B4" s="37">
        <v>14</v>
      </c>
      <c r="C4" s="37">
        <v>94633</v>
      </c>
      <c r="D4" s="37">
        <v>82917.331001391707</v>
      </c>
      <c r="E4" s="37">
        <v>58088.8414377347</v>
      </c>
      <c r="F4" s="37">
        <v>24465.120453907301</v>
      </c>
      <c r="G4" s="37">
        <v>58088.8414377347</v>
      </c>
      <c r="H4" s="37">
        <v>0.29635307492594398</v>
      </c>
    </row>
    <row r="5" spans="1:8">
      <c r="A5" s="37">
        <v>4</v>
      </c>
      <c r="B5" s="37">
        <v>15</v>
      </c>
      <c r="C5" s="37">
        <v>2770</v>
      </c>
      <c r="D5" s="37">
        <v>52369.318097110699</v>
      </c>
      <c r="E5" s="37">
        <v>40126.503753415003</v>
      </c>
      <c r="F5" s="37">
        <v>12080.7203266016</v>
      </c>
      <c r="G5" s="37">
        <v>40126.503753415003</v>
      </c>
      <c r="H5" s="37">
        <v>0.231399399977402</v>
      </c>
    </row>
    <row r="6" spans="1:8">
      <c r="A6" s="37">
        <v>5</v>
      </c>
      <c r="B6" s="37">
        <v>16</v>
      </c>
      <c r="C6" s="37">
        <v>2090</v>
      </c>
      <c r="D6" s="37">
        <v>113364.202323932</v>
      </c>
      <c r="E6" s="37">
        <v>92082.559789743595</v>
      </c>
      <c r="F6" s="37">
        <v>20088.565611111098</v>
      </c>
      <c r="G6" s="37">
        <v>92082.559789743595</v>
      </c>
      <c r="H6" s="37">
        <v>0.17908856258081199</v>
      </c>
    </row>
    <row r="7" spans="1:8">
      <c r="A7" s="37">
        <v>6</v>
      </c>
      <c r="B7" s="37">
        <v>17</v>
      </c>
      <c r="C7" s="37">
        <v>15164</v>
      </c>
      <c r="D7" s="37">
        <v>192729.19596923099</v>
      </c>
      <c r="E7" s="37">
        <v>131621.81777435899</v>
      </c>
      <c r="F7" s="37">
        <v>60652.292724786297</v>
      </c>
      <c r="G7" s="37">
        <v>131621.81777435899</v>
      </c>
      <c r="H7" s="37">
        <v>0.31544700723010699</v>
      </c>
    </row>
    <row r="8" spans="1:8">
      <c r="A8" s="37">
        <v>7</v>
      </c>
      <c r="B8" s="37">
        <v>18</v>
      </c>
      <c r="C8" s="37">
        <v>33406</v>
      </c>
      <c r="D8" s="37">
        <v>66837.247886324796</v>
      </c>
      <c r="E8" s="37">
        <v>55310.243113675198</v>
      </c>
      <c r="F8" s="37">
        <v>11105.4406700855</v>
      </c>
      <c r="G8" s="37">
        <v>55310.243113675198</v>
      </c>
      <c r="H8" s="37">
        <v>0.16721111697416399</v>
      </c>
    </row>
    <row r="9" spans="1:8">
      <c r="A9" s="37">
        <v>8</v>
      </c>
      <c r="B9" s="37">
        <v>19</v>
      </c>
      <c r="C9" s="37">
        <v>20756</v>
      </c>
      <c r="D9" s="37">
        <v>74298.801549572599</v>
      </c>
      <c r="E9" s="37">
        <v>82403.723246153793</v>
      </c>
      <c r="F9" s="37">
        <v>-8226.9131495726506</v>
      </c>
      <c r="G9" s="37">
        <v>82403.723246153793</v>
      </c>
      <c r="H9" s="37">
        <v>-0.110909503102936</v>
      </c>
    </row>
    <row r="10" spans="1:8">
      <c r="A10" s="37">
        <v>9</v>
      </c>
      <c r="B10" s="37">
        <v>21</v>
      </c>
      <c r="C10" s="37">
        <v>228588</v>
      </c>
      <c r="D10" s="37">
        <v>944284.17623824195</v>
      </c>
      <c r="E10" s="37">
        <v>982883.88776666694</v>
      </c>
      <c r="F10" s="37">
        <v>-53168.194547863197</v>
      </c>
      <c r="G10" s="37">
        <v>982883.88776666694</v>
      </c>
      <c r="H10" s="37">
        <v>-5.7187584264376201E-2</v>
      </c>
    </row>
    <row r="11" spans="1:8">
      <c r="A11" s="37">
        <v>10</v>
      </c>
      <c r="B11" s="37">
        <v>22</v>
      </c>
      <c r="C11" s="37">
        <v>87059.214000000007</v>
      </c>
      <c r="D11" s="37">
        <v>1230616.3452683799</v>
      </c>
      <c r="E11" s="37">
        <v>1055882.48302564</v>
      </c>
      <c r="F11" s="37">
        <v>169737.23762735</v>
      </c>
      <c r="G11" s="37">
        <v>1055882.48302564</v>
      </c>
      <c r="H11" s="37">
        <v>0.13849094851127</v>
      </c>
    </row>
    <row r="12" spans="1:8">
      <c r="A12" s="37">
        <v>11</v>
      </c>
      <c r="B12" s="37">
        <v>23</v>
      </c>
      <c r="C12" s="37">
        <v>128689.7</v>
      </c>
      <c r="D12" s="37">
        <v>1298440.9412247899</v>
      </c>
      <c r="E12" s="37">
        <v>1129211.2073247901</v>
      </c>
      <c r="F12" s="37">
        <v>166611.94723333299</v>
      </c>
      <c r="G12" s="37">
        <v>1129211.2073247901</v>
      </c>
      <c r="H12" s="37">
        <v>0.12857614609467999</v>
      </c>
    </row>
    <row r="13" spans="1:8">
      <c r="A13" s="37">
        <v>12</v>
      </c>
      <c r="B13" s="37">
        <v>24</v>
      </c>
      <c r="C13" s="37">
        <v>13829</v>
      </c>
      <c r="D13" s="37">
        <v>448995.93318632501</v>
      </c>
      <c r="E13" s="37">
        <v>418570.28362222202</v>
      </c>
      <c r="F13" s="37">
        <v>23347.7093931624</v>
      </c>
      <c r="G13" s="37">
        <v>418570.28362222202</v>
      </c>
      <c r="H13" s="37">
        <v>5.2832674301970702E-2</v>
      </c>
    </row>
    <row r="14" spans="1:8">
      <c r="A14" s="37">
        <v>13</v>
      </c>
      <c r="B14" s="37">
        <v>25</v>
      </c>
      <c r="C14" s="37">
        <v>79394</v>
      </c>
      <c r="D14" s="37">
        <v>1092367.55323065</v>
      </c>
      <c r="E14" s="37">
        <v>1017968.9258</v>
      </c>
      <c r="F14" s="37">
        <v>68567.368600000002</v>
      </c>
      <c r="G14" s="37">
        <v>1017968.9258</v>
      </c>
      <c r="H14" s="37">
        <v>6.3106376614748799E-2</v>
      </c>
    </row>
    <row r="15" spans="1:8">
      <c r="A15" s="37">
        <v>14</v>
      </c>
      <c r="B15" s="37">
        <v>26</v>
      </c>
      <c r="C15" s="37">
        <v>51902</v>
      </c>
      <c r="D15" s="37">
        <v>279370.13460846402</v>
      </c>
      <c r="E15" s="37">
        <v>247090.79252688901</v>
      </c>
      <c r="F15" s="37">
        <v>31606.355342296301</v>
      </c>
      <c r="G15" s="37">
        <v>247090.79252688901</v>
      </c>
      <c r="H15" s="37">
        <v>0.113407530661676</v>
      </c>
    </row>
    <row r="16" spans="1:8">
      <c r="A16" s="37">
        <v>15</v>
      </c>
      <c r="B16" s="37">
        <v>27</v>
      </c>
      <c r="C16" s="37">
        <v>143254.62100000001</v>
      </c>
      <c r="D16" s="37">
        <v>1141773.2621764201</v>
      </c>
      <c r="E16" s="37">
        <v>1088381.3239843</v>
      </c>
      <c r="F16" s="37">
        <v>51429.370713871896</v>
      </c>
      <c r="G16" s="37">
        <v>1088381.3239843</v>
      </c>
      <c r="H16" s="37">
        <v>4.51209757489517E-2</v>
      </c>
    </row>
    <row r="17" spans="1:8">
      <c r="A17" s="37">
        <v>16</v>
      </c>
      <c r="B17" s="37">
        <v>29</v>
      </c>
      <c r="C17" s="37">
        <v>164885</v>
      </c>
      <c r="D17" s="37">
        <v>2215700.2154871798</v>
      </c>
      <c r="E17" s="37">
        <v>2044972.67589316</v>
      </c>
      <c r="F17" s="37">
        <v>143569.028568376</v>
      </c>
      <c r="G17" s="37">
        <v>2044972.67589316</v>
      </c>
      <c r="H17" s="37">
        <v>6.5600316537581999E-2</v>
      </c>
    </row>
    <row r="18" spans="1:8">
      <c r="A18" s="37">
        <v>17</v>
      </c>
      <c r="B18" s="37">
        <v>31</v>
      </c>
      <c r="C18" s="37">
        <v>24669.276999999998</v>
      </c>
      <c r="D18" s="37">
        <v>229436.89757640101</v>
      </c>
      <c r="E18" s="37">
        <v>192726.79785818901</v>
      </c>
      <c r="F18" s="37">
        <v>36476.458868132497</v>
      </c>
      <c r="G18" s="37">
        <v>192726.79785818901</v>
      </c>
      <c r="H18" s="37">
        <v>0.15914459239855799</v>
      </c>
    </row>
    <row r="19" spans="1:8">
      <c r="A19" s="37">
        <v>18</v>
      </c>
      <c r="B19" s="37">
        <v>32</v>
      </c>
      <c r="C19" s="37">
        <v>17463.108</v>
      </c>
      <c r="D19" s="37">
        <v>261872.59845361201</v>
      </c>
      <c r="E19" s="37">
        <v>243925.57267272999</v>
      </c>
      <c r="F19" s="37">
        <v>17588.325768529601</v>
      </c>
      <c r="G19" s="37">
        <v>243925.57267272999</v>
      </c>
      <c r="H19" s="37">
        <v>6.7255797391128802E-2</v>
      </c>
    </row>
    <row r="20" spans="1:8">
      <c r="A20" s="37">
        <v>19</v>
      </c>
      <c r="B20" s="37">
        <v>33</v>
      </c>
      <c r="C20" s="37">
        <v>28087.876</v>
      </c>
      <c r="D20" s="37">
        <v>450917.06835884601</v>
      </c>
      <c r="E20" s="37">
        <v>345730.54671893799</v>
      </c>
      <c r="F20" s="37">
        <v>104009.077069044</v>
      </c>
      <c r="G20" s="37">
        <v>345730.54671893799</v>
      </c>
      <c r="H20" s="37">
        <v>0.23126509555243499</v>
      </c>
    </row>
    <row r="21" spans="1:8">
      <c r="A21" s="37">
        <v>20</v>
      </c>
      <c r="B21" s="37">
        <v>34</v>
      </c>
      <c r="C21" s="37">
        <v>49305.093000000001</v>
      </c>
      <c r="D21" s="37">
        <v>247501.70369954599</v>
      </c>
      <c r="E21" s="37">
        <v>186949.83616363601</v>
      </c>
      <c r="F21" s="37">
        <v>60122.663986254302</v>
      </c>
      <c r="G21" s="37">
        <v>186949.83616363601</v>
      </c>
      <c r="H21" s="37">
        <v>0.24334016918022</v>
      </c>
    </row>
    <row r="22" spans="1:8">
      <c r="A22" s="37">
        <v>21</v>
      </c>
      <c r="B22" s="37">
        <v>35</v>
      </c>
      <c r="C22" s="37">
        <v>29575.072</v>
      </c>
      <c r="D22" s="37">
        <v>940743.40675044199</v>
      </c>
      <c r="E22" s="37">
        <v>891546.95760884997</v>
      </c>
      <c r="F22" s="37">
        <v>46936.188433628296</v>
      </c>
      <c r="G22" s="37">
        <v>891546.95760884997</v>
      </c>
      <c r="H22" s="37">
        <v>5.0012819762992197E-2</v>
      </c>
    </row>
    <row r="23" spans="1:8">
      <c r="A23" s="37">
        <v>22</v>
      </c>
      <c r="B23" s="37">
        <v>36</v>
      </c>
      <c r="C23" s="37">
        <v>144854.022</v>
      </c>
      <c r="D23" s="37">
        <v>733055.71075663704</v>
      </c>
      <c r="E23" s="37">
        <v>633162.68377113703</v>
      </c>
      <c r="F23" s="37">
        <v>99413.672570455397</v>
      </c>
      <c r="G23" s="37">
        <v>633162.68377113703</v>
      </c>
      <c r="H23" s="37">
        <v>0.13570417842437099</v>
      </c>
    </row>
    <row r="24" spans="1:8">
      <c r="A24" s="37">
        <v>23</v>
      </c>
      <c r="B24" s="37">
        <v>37</v>
      </c>
      <c r="C24" s="37">
        <v>151811.35500000001</v>
      </c>
      <c r="D24" s="37">
        <v>1152599.9569601801</v>
      </c>
      <c r="E24" s="37">
        <v>1022207.1432008001</v>
      </c>
      <c r="F24" s="37">
        <v>129138.41313991</v>
      </c>
      <c r="G24" s="37">
        <v>1022207.1432008001</v>
      </c>
      <c r="H24" s="37">
        <v>0.112163036048315</v>
      </c>
    </row>
    <row r="25" spans="1:8">
      <c r="A25" s="37">
        <v>24</v>
      </c>
      <c r="B25" s="37">
        <v>38</v>
      </c>
      <c r="C25" s="37">
        <v>729188.99699999997</v>
      </c>
      <c r="D25" s="37">
        <v>2850134.44980708</v>
      </c>
      <c r="E25" s="37">
        <v>2987883.5996150398</v>
      </c>
      <c r="F25" s="37">
        <v>-138741.305167257</v>
      </c>
      <c r="G25" s="37">
        <v>2987883.5996150398</v>
      </c>
      <c r="H25" s="37">
        <v>-4.86958146799569E-2</v>
      </c>
    </row>
    <row r="26" spans="1:8">
      <c r="A26" s="37">
        <v>25</v>
      </c>
      <c r="B26" s="37">
        <v>39</v>
      </c>
      <c r="C26" s="37">
        <v>58240.544000000002</v>
      </c>
      <c r="D26" s="37">
        <v>95319.579647265695</v>
      </c>
      <c r="E26" s="37">
        <v>73151.001672455503</v>
      </c>
      <c r="F26" s="37">
        <v>22117.067760000398</v>
      </c>
      <c r="G26" s="37">
        <v>73151.001672455503</v>
      </c>
      <c r="H26" s="37">
        <v>0.23215614519911301</v>
      </c>
    </row>
    <row r="27" spans="1:8">
      <c r="A27" s="37">
        <v>26</v>
      </c>
      <c r="B27" s="37">
        <v>42</v>
      </c>
      <c r="C27" s="37">
        <v>12088.404</v>
      </c>
      <c r="D27" s="37">
        <v>207388.78680908401</v>
      </c>
      <c r="E27" s="37">
        <v>181664.04879999999</v>
      </c>
      <c r="F27" s="37">
        <v>25362.4696</v>
      </c>
      <c r="G27" s="37">
        <v>181664.04879999999</v>
      </c>
      <c r="H27" s="37">
        <v>0.122508313408414</v>
      </c>
    </row>
    <row r="28" spans="1:8">
      <c r="A28" s="37">
        <v>27</v>
      </c>
      <c r="B28" s="37">
        <v>75</v>
      </c>
      <c r="C28" s="37">
        <v>81</v>
      </c>
      <c r="D28" s="37">
        <v>29686.3247863248</v>
      </c>
      <c r="E28" s="37">
        <v>27348.414529914498</v>
      </c>
      <c r="F28" s="37">
        <v>2337.91025641026</v>
      </c>
      <c r="G28" s="37">
        <v>27348.414529914498</v>
      </c>
      <c r="H28" s="37">
        <v>7.8753778827052104E-2</v>
      </c>
    </row>
    <row r="29" spans="1:8">
      <c r="A29" s="37">
        <v>28</v>
      </c>
      <c r="B29" s="37">
        <v>76</v>
      </c>
      <c r="C29" s="37">
        <v>1403</v>
      </c>
      <c r="D29" s="37">
        <v>244671.53882649599</v>
      </c>
      <c r="E29" s="37">
        <v>230383.51208974401</v>
      </c>
      <c r="F29" s="37">
        <v>14288.026736752099</v>
      </c>
      <c r="G29" s="37">
        <v>230383.51208974401</v>
      </c>
      <c r="H29" s="37">
        <v>5.8396766560103397E-2</v>
      </c>
    </row>
    <row r="30" spans="1:8">
      <c r="A30" s="37">
        <v>29</v>
      </c>
      <c r="B30" s="37">
        <v>99</v>
      </c>
      <c r="C30" s="37">
        <v>12</v>
      </c>
      <c r="D30" s="37">
        <v>8829.05982905983</v>
      </c>
      <c r="E30" s="37">
        <v>7904.2324786324798</v>
      </c>
      <c r="F30" s="37">
        <v>924.82735042734998</v>
      </c>
      <c r="G30" s="37">
        <v>7904.2324786324798</v>
      </c>
      <c r="H30" s="37">
        <v>0.104748112294288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56</v>
      </c>
      <c r="D34" s="34">
        <v>74608.56</v>
      </c>
      <c r="E34" s="34">
        <v>69495.62</v>
      </c>
      <c r="F34" s="30"/>
      <c r="G34" s="30"/>
      <c r="H34" s="30"/>
    </row>
    <row r="35" spans="1:8">
      <c r="A35" s="30"/>
      <c r="B35" s="33">
        <v>71</v>
      </c>
      <c r="C35" s="34">
        <v>25</v>
      </c>
      <c r="D35" s="34">
        <v>39150.449999999997</v>
      </c>
      <c r="E35" s="34">
        <v>36559.86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15044.45</v>
      </c>
      <c r="E36" s="34">
        <v>13872.67</v>
      </c>
      <c r="F36" s="30"/>
      <c r="G36" s="30"/>
      <c r="H36" s="30"/>
    </row>
    <row r="37" spans="1:8">
      <c r="A37" s="30"/>
      <c r="B37" s="33">
        <v>73</v>
      </c>
      <c r="C37" s="34">
        <v>30</v>
      </c>
      <c r="D37" s="34">
        <v>43482.1</v>
      </c>
      <c r="E37" s="34">
        <v>48912.03</v>
      </c>
      <c r="F37" s="30"/>
      <c r="G37" s="30"/>
      <c r="H37" s="30"/>
    </row>
    <row r="38" spans="1:8">
      <c r="A38" s="30"/>
      <c r="B38" s="33">
        <v>77</v>
      </c>
      <c r="C38" s="34">
        <v>18</v>
      </c>
      <c r="D38" s="34">
        <v>17948.72</v>
      </c>
      <c r="E38" s="34">
        <v>20327.39</v>
      </c>
      <c r="F38" s="30"/>
      <c r="G38" s="30"/>
      <c r="H38" s="30"/>
    </row>
    <row r="39" spans="1:8">
      <c r="A39" s="30"/>
      <c r="B39" s="33">
        <v>78</v>
      </c>
      <c r="C39" s="34">
        <v>21</v>
      </c>
      <c r="D39" s="34">
        <v>19054.72</v>
      </c>
      <c r="E39" s="34">
        <v>16365.11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2016-09-09T00:26:17Z</dcterms:modified>
</cp:coreProperties>
</file>