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<sst xmlns="http://schemas.openxmlformats.org/spreadsheetml/2006/main" count="121" uniqueCount="80">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</sst>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65602038.39729999</v>
      </c>
      <c r="F3" s="25">
        <f>RA!I7</f>
        <v>-5975606.1535999998</v>
      </c>
      <c r="G3" s="16">
        <f>SUM(G4:G42)</f>
        <v>71577644.550900012</v>
      </c>
      <c r="H3" s="27">
        <f>RA!J7</f>
        <v>-9.1088726807701494</v>
      </c>
      <c r="I3" s="20">
        <f>SUM(I4:I42)</f>
        <v>65602033.090869814</v>
      </c>
      <c r="J3" s="21">
        <f>SUM(J4:J42)</f>
        <v>71577643.814665735</v>
      </c>
      <c r="K3" s="22">
        <f>E3-I3</f>
        <v>5.3064301759004593</v>
      </c>
      <c r="L3" s="22">
        <f>G3-J3</f>
        <v>0.73623427748680115</v>
      </c>
    </row>
    <row r="4" spans="1:13">
      <c r="A4" s="70">
        <f>RA!A8</f>
        <v>42624</v>
      </c>
      <c r="B4" s="12">
        <v>12</v>
      </c>
      <c r="C4" s="65" t="s">
        <v>6</v>
      </c>
      <c r="D4" s="65"/>
      <c r="E4" s="15">
        <f>VLOOKUP(C4,RA!B8:D35,3,0)</f>
        <v>14753356.4037</v>
      </c>
      <c r="F4" s="25">
        <f>VLOOKUP(C4,RA!B8:I38,8,0)</f>
        <v>-4765299.9604000002</v>
      </c>
      <c r="G4" s="16">
        <f t="shared" ref="G4:G42" si="0">E4-F4</f>
        <v>19518656.364100002</v>
      </c>
      <c r="H4" s="27">
        <f>RA!J8</f>
        <v>-32.299768473056801</v>
      </c>
      <c r="I4" s="20">
        <f>VLOOKUP(B4,RMS!B:D,3,FALSE)</f>
        <v>14753346.404438499</v>
      </c>
      <c r="J4" s="21">
        <f>VLOOKUP(B4,RMS!B:E,4,FALSE)</f>
        <v>19518656.5192325</v>
      </c>
      <c r="K4" s="22">
        <f t="shared" ref="K4:K42" si="1">E4-I4</f>
        <v>9.9992615003138781</v>
      </c>
      <c r="L4" s="22">
        <f t="shared" ref="L4:L42" si="2">G4-J4</f>
        <v>-0.15513249859213829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728127.86939999997</v>
      </c>
      <c r="F5" s="25">
        <f>VLOOKUP(C5,RA!B9:I39,8,0)</f>
        <v>26484.873500000002</v>
      </c>
      <c r="G5" s="16">
        <f t="shared" si="0"/>
        <v>701642.99589999998</v>
      </c>
      <c r="H5" s="27">
        <f>RA!J9</f>
        <v>3.6373931850492598</v>
      </c>
      <c r="I5" s="20">
        <f>VLOOKUP(B5,RMS!B:D,3,FALSE)</f>
        <v>728127.14855042705</v>
      </c>
      <c r="J5" s="21">
        <f>VLOOKUP(B5,RMS!B:E,4,FALSE)</f>
        <v>701643.09502051305</v>
      </c>
      <c r="K5" s="22">
        <f t="shared" si="1"/>
        <v>0.7208495729137212</v>
      </c>
      <c r="L5" s="22">
        <f t="shared" si="2"/>
        <v>-9.9120513070374727E-2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1956028.7087999999</v>
      </c>
      <c r="F6" s="25">
        <f>VLOOKUP(C6,RA!B10:I40,8,0)</f>
        <v>-549082.93550000002</v>
      </c>
      <c r="G6" s="16">
        <f t="shared" si="0"/>
        <v>2505111.6442999998</v>
      </c>
      <c r="H6" s="27">
        <f>RA!J10</f>
        <v>-28.0713127077187</v>
      </c>
      <c r="I6" s="20">
        <f>VLOOKUP(B6,RMS!B:D,3,FALSE)</f>
        <v>1956030.86721431</v>
      </c>
      <c r="J6" s="21">
        <f>VLOOKUP(B6,RMS!B:E,4,FALSE)</f>
        <v>2505111.65139696</v>
      </c>
      <c r="K6" s="22">
        <f>E6-I6</f>
        <v>-2.1584143100772053</v>
      </c>
      <c r="L6" s="22">
        <f t="shared" si="2"/>
        <v>-7.0969602093100548E-3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1166534.8139</v>
      </c>
      <c r="F7" s="25">
        <f>VLOOKUP(C7,RA!B11:I41,8,0)</f>
        <v>-548265.24670000002</v>
      </c>
      <c r="G7" s="16">
        <f t="shared" si="0"/>
        <v>1714800.0606</v>
      </c>
      <c r="H7" s="27">
        <f>RA!J11</f>
        <v>-46.999475726491198</v>
      </c>
      <c r="I7" s="20">
        <f>VLOOKUP(B7,RMS!B:D,3,FALSE)</f>
        <v>1166533.8821934599</v>
      </c>
      <c r="J7" s="21">
        <f>VLOOKUP(B7,RMS!B:E,4,FALSE)</f>
        <v>1714800.05999201</v>
      </c>
      <c r="K7" s="22">
        <f t="shared" si="1"/>
        <v>0.93170654005371034</v>
      </c>
      <c r="L7" s="22">
        <f t="shared" si="2"/>
        <v>6.079899612814188E-4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4383878.3232000005</v>
      </c>
      <c r="F8" s="25">
        <f>VLOOKUP(C8,RA!B12:I42,8,0)</f>
        <v>-92807.0625</v>
      </c>
      <c r="G8" s="16">
        <f t="shared" si="0"/>
        <v>4476685.3857000005</v>
      </c>
      <c r="H8" s="27">
        <f>RA!J12</f>
        <v>-2.1170081753604801</v>
      </c>
      <c r="I8" s="20">
        <f>VLOOKUP(B8,RMS!B:D,3,FALSE)</f>
        <v>4383877.85278547</v>
      </c>
      <c r="J8" s="21">
        <f>VLOOKUP(B8,RMS!B:E,4,FALSE)</f>
        <v>4476685.3809418799</v>
      </c>
      <c r="K8" s="22">
        <f t="shared" si="1"/>
        <v>0.47041453048586845</v>
      </c>
      <c r="L8" s="22">
        <f t="shared" si="2"/>
        <v>4.7581205144524574E-3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5964966.6838999996</v>
      </c>
      <c r="F9" s="25">
        <f>VLOOKUP(C9,RA!B13:I43,8,0)</f>
        <v>-1344735.6836999999</v>
      </c>
      <c r="G9" s="16">
        <f t="shared" si="0"/>
        <v>7309702.3675999995</v>
      </c>
      <c r="H9" s="27">
        <f>RA!J13</f>
        <v>-22.5438926143472</v>
      </c>
      <c r="I9" s="20">
        <f>VLOOKUP(B9,RMS!B:D,3,FALSE)</f>
        <v>5964963.82658205</v>
      </c>
      <c r="J9" s="21">
        <f>VLOOKUP(B9,RMS!B:E,4,FALSE)</f>
        <v>7309702.3368786303</v>
      </c>
      <c r="K9" s="22">
        <f t="shared" si="1"/>
        <v>2.8573179496452212</v>
      </c>
      <c r="L9" s="22">
        <f t="shared" si="2"/>
        <v>3.0721369199454784E-2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696868.38910000003</v>
      </c>
      <c r="F10" s="25">
        <f>VLOOKUP(C10,RA!B14:I43,8,0)</f>
        <v>61043.846400000002</v>
      </c>
      <c r="G10" s="16">
        <f t="shared" si="0"/>
        <v>635824.54269999999</v>
      </c>
      <c r="H10" s="27">
        <f>RA!J14</f>
        <v>8.7597381879866401</v>
      </c>
      <c r="I10" s="20">
        <f>VLOOKUP(B10,RMS!B:D,3,FALSE)</f>
        <v>696868.29978205101</v>
      </c>
      <c r="J10" s="21">
        <f>VLOOKUP(B10,RMS!B:E,4,FALSE)</f>
        <v>635824.55693589698</v>
      </c>
      <c r="K10" s="22">
        <f t="shared" si="1"/>
        <v>8.9317949023097754E-2</v>
      </c>
      <c r="L10" s="22">
        <f t="shared" si="2"/>
        <v>-1.4235896989703178E-2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1248434.1440000001</v>
      </c>
      <c r="F11" s="25">
        <f>VLOOKUP(C11,RA!B15:I44,8,0)</f>
        <v>-139163.9566</v>
      </c>
      <c r="G11" s="16">
        <f t="shared" si="0"/>
        <v>1387598.1006</v>
      </c>
      <c r="H11" s="27">
        <f>RA!J15</f>
        <v>-11.147080306063801</v>
      </c>
      <c r="I11" s="20">
        <f>VLOOKUP(B11,RMS!B:D,3,FALSE)</f>
        <v>1248433.79006154</v>
      </c>
      <c r="J11" s="21">
        <f>VLOOKUP(B11,RMS!B:E,4,FALSE)</f>
        <v>1387598.12646068</v>
      </c>
      <c r="K11" s="22">
        <f t="shared" si="1"/>
        <v>0.35393846011720598</v>
      </c>
      <c r="L11" s="22">
        <f t="shared" si="2"/>
        <v>-2.5860680034384131E-2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2585909.6675</v>
      </c>
      <c r="F12" s="25">
        <f>VLOOKUP(C12,RA!B16:I45,8,0)</f>
        <v>-294631.45010000002</v>
      </c>
      <c r="G12" s="16">
        <f t="shared" si="0"/>
        <v>2880541.1176</v>
      </c>
      <c r="H12" s="27">
        <f>RA!J16</f>
        <v>-11.393725535078101</v>
      </c>
      <c r="I12" s="20">
        <f>VLOOKUP(B12,RMS!B:D,3,FALSE)</f>
        <v>2585908.6350579499</v>
      </c>
      <c r="J12" s="21">
        <f>VLOOKUP(B12,RMS!B:E,4,FALSE)</f>
        <v>2880541.11776667</v>
      </c>
      <c r="K12" s="22">
        <f t="shared" si="1"/>
        <v>1.0324420500546694</v>
      </c>
      <c r="L12" s="22">
        <f t="shared" si="2"/>
        <v>-1.6666995361447334E-4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2676783.9243000001</v>
      </c>
      <c r="F13" s="25">
        <f>VLOOKUP(C13,RA!B17:I46,8,0)</f>
        <v>277217.21769999998</v>
      </c>
      <c r="G13" s="16">
        <f t="shared" si="0"/>
        <v>2399566.7066000002</v>
      </c>
      <c r="H13" s="27">
        <f>RA!J17</f>
        <v>10.356353950851499</v>
      </c>
      <c r="I13" s="20">
        <f>VLOOKUP(B13,RMS!B:D,3,FALSE)</f>
        <v>2676783.7469598302</v>
      </c>
      <c r="J13" s="21">
        <f>VLOOKUP(B13,RMS!B:E,4,FALSE)</f>
        <v>2399566.7525093998</v>
      </c>
      <c r="K13" s="22">
        <f t="shared" si="1"/>
        <v>0.17734016990289092</v>
      </c>
      <c r="L13" s="22">
        <f t="shared" si="2"/>
        <v>-4.5909399632364511E-2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2592630.0666999999</v>
      </c>
      <c r="F14" s="25">
        <f>VLOOKUP(C14,RA!B18:I47,8,0)</f>
        <v>310109.08409999998</v>
      </c>
      <c r="G14" s="16">
        <f t="shared" si="0"/>
        <v>2282520.9825999998</v>
      </c>
      <c r="H14" s="27">
        <f>RA!J18</f>
        <v>11.961177496283501</v>
      </c>
      <c r="I14" s="20">
        <f>VLOOKUP(B14,RMS!B:D,3,FALSE)</f>
        <v>2592630.5513036</v>
      </c>
      <c r="J14" s="21">
        <f>VLOOKUP(B14,RMS!B:E,4,FALSE)</f>
        <v>2282520.9631008501</v>
      </c>
      <c r="K14" s="22">
        <f t="shared" si="1"/>
        <v>-0.48460360011085868</v>
      </c>
      <c r="L14" s="22">
        <f t="shared" si="2"/>
        <v>1.9499149639159441E-2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1134077.1433999999</v>
      </c>
      <c r="F15" s="25">
        <f>VLOOKUP(C15,RA!B19:I48,8,0)</f>
        <v>31447.538799999998</v>
      </c>
      <c r="G15" s="16">
        <f t="shared" si="0"/>
        <v>1102629.6046</v>
      </c>
      <c r="H15" s="27">
        <f>RA!J19</f>
        <v>2.7729629314033502</v>
      </c>
      <c r="I15" s="20">
        <f>VLOOKUP(B15,RMS!B:D,3,FALSE)</f>
        <v>1134077.1612286</v>
      </c>
      <c r="J15" s="21">
        <f>VLOOKUP(B15,RMS!B:E,4,FALSE)</f>
        <v>1102629.6072777801</v>
      </c>
      <c r="K15" s="22">
        <f t="shared" si="1"/>
        <v>-1.7828600015491247E-2</v>
      </c>
      <c r="L15" s="22">
        <f t="shared" si="2"/>
        <v>-2.6777801103889942E-3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2371096.8687</v>
      </c>
      <c r="F16" s="25">
        <f>VLOOKUP(C16,RA!B20:I49,8,0)</f>
        <v>80479.561000000002</v>
      </c>
      <c r="G16" s="16">
        <f t="shared" si="0"/>
        <v>2290617.3076999998</v>
      </c>
      <c r="H16" s="27">
        <f>RA!J20</f>
        <v>3.39419118899704</v>
      </c>
      <c r="I16" s="20">
        <f>VLOOKUP(B16,RMS!B:D,3,FALSE)</f>
        <v>2371097.1988425902</v>
      </c>
      <c r="J16" s="21">
        <f>VLOOKUP(B16,RMS!B:E,4,FALSE)</f>
        <v>2290617.3076999998</v>
      </c>
      <c r="K16" s="22">
        <f t="shared" si="1"/>
        <v>-0.33014259021729231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576635.02249999996</v>
      </c>
      <c r="F17" s="25">
        <f>VLOOKUP(C17,RA!B21:I50,8,0)</f>
        <v>67942.804600000003</v>
      </c>
      <c r="G17" s="16">
        <f t="shared" si="0"/>
        <v>508692.21789999993</v>
      </c>
      <c r="H17" s="27">
        <f>RA!J21</f>
        <v>11.7826358006203</v>
      </c>
      <c r="I17" s="20">
        <f>VLOOKUP(B17,RMS!B:D,3,FALSE)</f>
        <v>576634.30997941899</v>
      </c>
      <c r="J17" s="21">
        <f>VLOOKUP(B17,RMS!B:E,4,FALSE)</f>
        <v>508692.21762139798</v>
      </c>
      <c r="K17" s="22">
        <f t="shared" si="1"/>
        <v>0.71252058097161353</v>
      </c>
      <c r="L17" s="22">
        <f t="shared" si="2"/>
        <v>2.7860194677487016E-4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2114383.3996000001</v>
      </c>
      <c r="F18" s="25">
        <f>VLOOKUP(C18,RA!B22:I51,8,0)</f>
        <v>103918.6045</v>
      </c>
      <c r="G18" s="16">
        <f t="shared" si="0"/>
        <v>2010464.7951000002</v>
      </c>
      <c r="H18" s="27">
        <f>RA!J22</f>
        <v>4.9148420537003501</v>
      </c>
      <c r="I18" s="20">
        <f>VLOOKUP(B18,RMS!B:D,3,FALSE)</f>
        <v>2114386.5290211202</v>
      </c>
      <c r="J18" s="21">
        <f>VLOOKUP(B18,RMS!B:E,4,FALSE)</f>
        <v>2010464.7964146801</v>
      </c>
      <c r="K18" s="22">
        <f t="shared" si="1"/>
        <v>-3.129421120043844</v>
      </c>
      <c r="L18" s="22">
        <f t="shared" si="2"/>
        <v>-1.3146798592060804E-3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5920256.5549999997</v>
      </c>
      <c r="F19" s="25">
        <f>VLOOKUP(C19,RA!B23:I52,8,0)</f>
        <v>402293.09499999997</v>
      </c>
      <c r="G19" s="16">
        <f t="shared" si="0"/>
        <v>5517963.46</v>
      </c>
      <c r="H19" s="27">
        <f>RA!J23</f>
        <v>6.7951969861887198</v>
      </c>
      <c r="I19" s="20">
        <f>VLOOKUP(B19,RMS!B:D,3,FALSE)</f>
        <v>5920261.9549777796</v>
      </c>
      <c r="J19" s="21">
        <f>VLOOKUP(B19,RMS!B:E,4,FALSE)</f>
        <v>5517963.5263897404</v>
      </c>
      <c r="K19" s="22">
        <f t="shared" si="1"/>
        <v>-5.3999777799472213</v>
      </c>
      <c r="L19" s="22">
        <f t="shared" si="2"/>
        <v>-6.6389740444719791E-2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434408.78899999999</v>
      </c>
      <c r="F20" s="25">
        <f>VLOOKUP(C20,RA!B24:I53,8,0)</f>
        <v>69651.531300000002</v>
      </c>
      <c r="G20" s="16">
        <f t="shared" si="0"/>
        <v>364757.25769999996</v>
      </c>
      <c r="H20" s="27">
        <f>RA!J24</f>
        <v>16.033637684987099</v>
      </c>
      <c r="I20" s="20">
        <f>VLOOKUP(B20,RMS!B:D,3,FALSE)</f>
        <v>434408.979967658</v>
      </c>
      <c r="J20" s="21">
        <f>VLOOKUP(B20,RMS!B:E,4,FALSE)</f>
        <v>364757.25671453599</v>
      </c>
      <c r="K20" s="22">
        <f t="shared" si="1"/>
        <v>-0.19096765801077709</v>
      </c>
      <c r="L20" s="22">
        <f t="shared" si="2"/>
        <v>9.8546396475285292E-4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488616.5037</v>
      </c>
      <c r="F21" s="25">
        <f>VLOOKUP(C21,RA!B25:I54,8,0)</f>
        <v>32776.5622</v>
      </c>
      <c r="G21" s="16">
        <f t="shared" si="0"/>
        <v>455839.94150000002</v>
      </c>
      <c r="H21" s="27">
        <f>RA!J25</f>
        <v>6.70803420510825</v>
      </c>
      <c r="I21" s="20">
        <f>VLOOKUP(B21,RMS!B:D,3,FALSE)</f>
        <v>488616.47941700299</v>
      </c>
      <c r="J21" s="21">
        <f>VLOOKUP(B21,RMS!B:E,4,FALSE)</f>
        <v>455839.93485269003</v>
      </c>
      <c r="K21" s="22">
        <f t="shared" si="1"/>
        <v>2.4282997008413076E-2</v>
      </c>
      <c r="L21" s="22">
        <f t="shared" si="2"/>
        <v>6.6473099868744612E-3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785318.78130000003</v>
      </c>
      <c r="F22" s="25">
        <f>VLOOKUP(C22,RA!B26:I55,8,0)</f>
        <v>166642.03400000001</v>
      </c>
      <c r="G22" s="16">
        <f t="shared" si="0"/>
        <v>618676.74730000005</v>
      </c>
      <c r="H22" s="27">
        <f>RA!J26</f>
        <v>21.2196674736525</v>
      </c>
      <c r="I22" s="20">
        <f>VLOOKUP(B22,RMS!B:D,3,FALSE)</f>
        <v>785318.66356711299</v>
      </c>
      <c r="J22" s="21">
        <f>VLOOKUP(B22,RMS!B:E,4,FALSE)</f>
        <v>618676.70660451602</v>
      </c>
      <c r="K22" s="22">
        <f t="shared" si="1"/>
        <v>0.11773288703989238</v>
      </c>
      <c r="L22" s="22">
        <f t="shared" si="2"/>
        <v>4.0695484029129148E-2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531506.83909999998</v>
      </c>
      <c r="F23" s="25">
        <f>VLOOKUP(C23,RA!B27:I56,8,0)</f>
        <v>118831.0117</v>
      </c>
      <c r="G23" s="16">
        <f t="shared" si="0"/>
        <v>412675.82739999995</v>
      </c>
      <c r="H23" s="27">
        <f>RA!J27</f>
        <v>22.357381496956201</v>
      </c>
      <c r="I23" s="20">
        <f>VLOOKUP(B23,RMS!B:D,3,FALSE)</f>
        <v>531506.53414930799</v>
      </c>
      <c r="J23" s="21">
        <f>VLOOKUP(B23,RMS!B:E,4,FALSE)</f>
        <v>412675.82862400502</v>
      </c>
      <c r="K23" s="22">
        <f t="shared" si="1"/>
        <v>0.30495069199241698</v>
      </c>
      <c r="L23" s="22">
        <f t="shared" si="2"/>
        <v>-1.2240050709806383E-3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1598034.6335</v>
      </c>
      <c r="F24" s="25">
        <f>VLOOKUP(C24,RA!B28:I57,8,0)</f>
        <v>82080.136899999998</v>
      </c>
      <c r="G24" s="16">
        <f t="shared" si="0"/>
        <v>1515954.4966</v>
      </c>
      <c r="H24" s="27">
        <f>RA!J28</f>
        <v>5.13631777305282</v>
      </c>
      <c r="I24" s="20">
        <f>VLOOKUP(B24,RMS!B:D,3,FALSE)</f>
        <v>1598034.99862301</v>
      </c>
      <c r="J24" s="21">
        <f>VLOOKUP(B24,RMS!B:E,4,FALSE)</f>
        <v>1515954.5112044199</v>
      </c>
      <c r="K24" s="22">
        <f t="shared" si="1"/>
        <v>-0.36512301000766456</v>
      </c>
      <c r="L24" s="22">
        <f t="shared" si="2"/>
        <v>-1.4604419935494661E-2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927021.26569999999</v>
      </c>
      <c r="F25" s="25">
        <f>VLOOKUP(C25,RA!B29:I58,8,0)</f>
        <v>148716.50570000001</v>
      </c>
      <c r="G25" s="16">
        <f t="shared" si="0"/>
        <v>778304.76</v>
      </c>
      <c r="H25" s="27">
        <f>RA!J29</f>
        <v>16.042404980613199</v>
      </c>
      <c r="I25" s="20">
        <f>VLOOKUP(B25,RMS!B:D,3,FALSE)</f>
        <v>927021.26609026501</v>
      </c>
      <c r="J25" s="21">
        <f>VLOOKUP(B25,RMS!B:E,4,FALSE)</f>
        <v>778304.75148007402</v>
      </c>
      <c r="K25" s="22">
        <f t="shared" si="1"/>
        <v>-3.9026502054184675E-4</v>
      </c>
      <c r="L25" s="22">
        <f t="shared" si="2"/>
        <v>8.5199259920045733E-3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1904303.9957000001</v>
      </c>
      <c r="F26" s="25">
        <f>VLOOKUP(C26,RA!B30:I59,8,0)</f>
        <v>226874.17819999999</v>
      </c>
      <c r="G26" s="16">
        <f t="shared" si="0"/>
        <v>1677429.8175000001</v>
      </c>
      <c r="H26" s="27">
        <f>RA!J30</f>
        <v>11.9137584499267</v>
      </c>
      <c r="I26" s="20">
        <f>VLOOKUP(B26,RMS!B:D,3,FALSE)</f>
        <v>1904304.1209763901</v>
      </c>
      <c r="J26" s="21">
        <f>VLOOKUP(B26,RMS!B:E,4,FALSE)</f>
        <v>1677429.7438376199</v>
      </c>
      <c r="K26" s="22">
        <f t="shared" si="1"/>
        <v>-0.1252763899974525</v>
      </c>
      <c r="L26" s="22">
        <f t="shared" si="2"/>
        <v>7.366238022223115E-2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3509485.2420000001</v>
      </c>
      <c r="F27" s="25">
        <f>VLOOKUP(C27,RA!B31:I60,8,0)</f>
        <v>-167450.7959</v>
      </c>
      <c r="G27" s="16">
        <f t="shared" si="0"/>
        <v>3676936.0378999999</v>
      </c>
      <c r="H27" s="27">
        <f>RA!J31</f>
        <v>-4.7713776908368599</v>
      </c>
      <c r="I27" s="20">
        <f>VLOOKUP(B27,RMS!B:D,3,FALSE)</f>
        <v>3509485.7181132701</v>
      </c>
      <c r="J27" s="21">
        <f>VLOOKUP(B27,RMS!B:E,4,FALSE)</f>
        <v>3676935.0592530998</v>
      </c>
      <c r="K27" s="22">
        <f t="shared" si="1"/>
        <v>-0.4761132700368762</v>
      </c>
      <c r="L27" s="22">
        <f t="shared" si="2"/>
        <v>0.97864690003916621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172948.6635</v>
      </c>
      <c r="F28" s="25">
        <f>VLOOKUP(C28,RA!B32:I61,8,0)</f>
        <v>37855.075900000003</v>
      </c>
      <c r="G28" s="16">
        <f t="shared" si="0"/>
        <v>135093.5876</v>
      </c>
      <c r="H28" s="27">
        <f>RA!J32</f>
        <v>21.888041881283499</v>
      </c>
      <c r="I28" s="20">
        <f>VLOOKUP(B28,RMS!B:D,3,FALSE)</f>
        <v>172948.498339157</v>
      </c>
      <c r="J28" s="21">
        <f>VLOOKUP(B28,RMS!B:E,4,FALSE)</f>
        <v>135093.598262321</v>
      </c>
      <c r="K28" s="22">
        <f t="shared" si="1"/>
        <v>0.16516084299655631</v>
      </c>
      <c r="L28" s="22">
        <f t="shared" si="2"/>
        <v>-1.0662321001291275E-2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421267.51929999999</v>
      </c>
      <c r="F30" s="25">
        <f>VLOOKUP(C30,RA!B34:I64,8,0)</f>
        <v>39761.219499999999</v>
      </c>
      <c r="G30" s="16">
        <f t="shared" si="0"/>
        <v>381506.29979999998</v>
      </c>
      <c r="H30" s="27">
        <f>RA!J34</f>
        <v>0</v>
      </c>
      <c r="I30" s="20">
        <f>VLOOKUP(B30,RMS!B:D,3,FALSE)</f>
        <v>421267.51702478598</v>
      </c>
      <c r="J30" s="21">
        <f>VLOOKUP(B30,RMS!B:E,4,FALSE)</f>
        <v>381506.27600000001</v>
      </c>
      <c r="K30" s="22">
        <f t="shared" si="1"/>
        <v>2.2752140066586435E-3</v>
      </c>
      <c r="L30" s="22">
        <f t="shared" si="2"/>
        <v>2.3799999966286123E-2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9.4384726280510094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347050.51</v>
      </c>
      <c r="F32" s="25">
        <f>VLOOKUP(C32,RA!B34:I65,8,0)</f>
        <v>628.85</v>
      </c>
      <c r="G32" s="16">
        <f t="shared" si="0"/>
        <v>346421.66000000003</v>
      </c>
      <c r="H32" s="27">
        <f>RA!J34</f>
        <v>0</v>
      </c>
      <c r="I32" s="20">
        <f>VLOOKUP(B32,RMS!B:D,3,FALSE)</f>
        <v>347050.51</v>
      </c>
      <c r="J32" s="21">
        <f>VLOOKUP(B32,RMS!B:E,4,FALSE)</f>
        <v>346421.66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792468.54</v>
      </c>
      <c r="F33" s="25">
        <f>VLOOKUP(C33,RA!B34:I65,8,0)</f>
        <v>-120233.81</v>
      </c>
      <c r="G33" s="16">
        <f t="shared" si="0"/>
        <v>912702.35000000009</v>
      </c>
      <c r="H33" s="27">
        <f>RA!J34</f>
        <v>0</v>
      </c>
      <c r="I33" s="20">
        <f>VLOOKUP(B33,RMS!B:D,3,FALSE)</f>
        <v>792468.54</v>
      </c>
      <c r="J33" s="21">
        <f>VLOOKUP(B33,RMS!B:E,4,FALSE)</f>
        <v>912702.35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373621.4</v>
      </c>
      <c r="F34" s="25">
        <f>VLOOKUP(C34,RA!B34:I66,8,0)</f>
        <v>-12241.21</v>
      </c>
      <c r="G34" s="16">
        <f t="shared" si="0"/>
        <v>385862.61000000004</v>
      </c>
      <c r="H34" s="27">
        <f>RA!J35</f>
        <v>9.4384726280510094</v>
      </c>
      <c r="I34" s="20">
        <f>VLOOKUP(B34,RMS!B:D,3,FALSE)</f>
        <v>373621.4</v>
      </c>
      <c r="J34" s="21">
        <f>VLOOKUP(B34,RMS!B:E,4,FALSE)</f>
        <v>385862.61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807058.35</v>
      </c>
      <c r="F35" s="25">
        <f>VLOOKUP(C35,RA!B34:I67,8,0)</f>
        <v>-171349.03</v>
      </c>
      <c r="G35" s="16">
        <f t="shared" si="0"/>
        <v>978407.38</v>
      </c>
      <c r="H35" s="27">
        <f>RA!J34</f>
        <v>0</v>
      </c>
      <c r="I35" s="20">
        <f>VLOOKUP(B35,RMS!B:D,3,FALSE)</f>
        <v>807058.35</v>
      </c>
      <c r="J35" s="21">
        <f>VLOOKUP(B35,RMS!B:E,4,FALSE)</f>
        <v>978407.38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9.4384726280510094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134531.62419999999</v>
      </c>
      <c r="F37" s="25">
        <f>VLOOKUP(C37,RA!B8:I68,8,0)</f>
        <v>11355.4967</v>
      </c>
      <c r="G37" s="16">
        <f t="shared" si="0"/>
        <v>123176.12749999999</v>
      </c>
      <c r="H37" s="27">
        <f>RA!J35</f>
        <v>9.4384726280510094</v>
      </c>
      <c r="I37" s="20">
        <f>VLOOKUP(B37,RMS!B:D,3,FALSE)</f>
        <v>134531.623931624</v>
      </c>
      <c r="J37" s="21">
        <f>VLOOKUP(B37,RMS!B:E,4,FALSE)</f>
        <v>123176.128205128</v>
      </c>
      <c r="K37" s="22">
        <f t="shared" si="1"/>
        <v>2.6837599580176175E-4</v>
      </c>
      <c r="L37" s="22">
        <f t="shared" si="2"/>
        <v>-7.0512801175937057E-4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713771.53469999996</v>
      </c>
      <c r="F38" s="25">
        <f>VLOOKUP(C38,RA!B8:I69,8,0)</f>
        <v>29577.0468</v>
      </c>
      <c r="G38" s="16">
        <f t="shared" si="0"/>
        <v>684194.48789999995</v>
      </c>
      <c r="H38" s="27">
        <f>RA!J36</f>
        <v>0</v>
      </c>
      <c r="I38" s="20">
        <f>VLOOKUP(B38,RMS!B:D,3,FALSE)</f>
        <v>713771.50978546997</v>
      </c>
      <c r="J38" s="21">
        <f>VLOOKUP(B38,RMS!B:E,4,FALSE)</f>
        <v>684194.49531367503</v>
      </c>
      <c r="K38" s="22">
        <f t="shared" si="1"/>
        <v>2.4914529989473522E-2</v>
      </c>
      <c r="L38" s="22">
        <f t="shared" si="2"/>
        <v>-7.4136750772595406E-3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529854.01</v>
      </c>
      <c r="F39" s="25">
        <f>VLOOKUP(C39,RA!B9:I70,8,0)</f>
        <v>-127062.97</v>
      </c>
      <c r="G39" s="16">
        <f t="shared" si="0"/>
        <v>656916.98</v>
      </c>
      <c r="H39" s="27">
        <f>RA!J37</f>
        <v>0.181198408266278</v>
      </c>
      <c r="I39" s="20">
        <f>VLOOKUP(B39,RMS!B:D,3,FALSE)</f>
        <v>529854.01</v>
      </c>
      <c r="J39" s="21">
        <f>VLOOKUP(B39,RMS!B:E,4,FALSE)</f>
        <v>656916.98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220363.41</v>
      </c>
      <c r="F40" s="25">
        <f>VLOOKUP(C40,RA!B10:I71,8,0)</f>
        <v>25997.41</v>
      </c>
      <c r="G40" s="16">
        <f t="shared" si="0"/>
        <v>194366</v>
      </c>
      <c r="H40" s="27">
        <f>RA!J38</f>
        <v>-15.172060962823799</v>
      </c>
      <c r="I40" s="20">
        <f>VLOOKUP(B40,RMS!B:D,3,FALSE)</f>
        <v>220363.41</v>
      </c>
      <c r="J40" s="21">
        <f>VLOOKUP(B40,RMS!B:E,4,FALSE)</f>
        <v>194366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-3.2763674671739902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40438.801899999999</v>
      </c>
      <c r="F42" s="25">
        <f>VLOOKUP(C42,RA!B8:I72,8,0)</f>
        <v>5034.2732999999998</v>
      </c>
      <c r="G42" s="16">
        <f t="shared" si="0"/>
        <v>35404.528599999998</v>
      </c>
      <c r="H42" s="27">
        <f>RA!J39</f>
        <v>-3.2763674671739902</v>
      </c>
      <c r="I42" s="20">
        <f>VLOOKUP(B42,RMS!B:D,3,FALSE)</f>
        <v>40438.801906058499</v>
      </c>
      <c r="J42" s="21">
        <f>VLOOKUP(B42,RMS!B:E,4,FALSE)</f>
        <v>35404.528674079098</v>
      </c>
      <c r="K42" s="22">
        <f t="shared" si="1"/>
        <v>-6.05850073043257E-6</v>
      </c>
      <c r="L42" s="22">
        <f t="shared" si="2"/>
        <v>-7.407910015899688E-5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65602038.397299998</v>
      </c>
      <c r="E7" s="53">
        <v>27211030.976599999</v>
      </c>
      <c r="F7" s="54">
        <v>241.08619204363899</v>
      </c>
      <c r="G7" s="53">
        <v>18496383.943</v>
      </c>
      <c r="H7" s="54">
        <v>254.67493862294799</v>
      </c>
      <c r="I7" s="53">
        <v>-5975606.1535999998</v>
      </c>
      <c r="J7" s="54">
        <v>-9.1088726807701494</v>
      </c>
      <c r="K7" s="53">
        <v>2100163.6984000001</v>
      </c>
      <c r="L7" s="54">
        <v>11.354455578301399</v>
      </c>
      <c r="M7" s="54">
        <v>-3.8453049436824802</v>
      </c>
      <c r="N7" s="53">
        <v>272034528.82370001</v>
      </c>
      <c r="O7" s="53">
        <v>5576284647.5183001</v>
      </c>
      <c r="P7" s="53">
        <v>2119578</v>
      </c>
      <c r="Q7" s="53">
        <v>1182498</v>
      </c>
      <c r="R7" s="54">
        <v>79.245799992896394</v>
      </c>
      <c r="S7" s="53">
        <v>30.950518639700899</v>
      </c>
      <c r="T7" s="53">
        <v>23.005467010853302</v>
      </c>
      <c r="U7" s="55">
        <v>25.6701728372859</v>
      </c>
    </row>
    <row r="8" spans="1:23" ht="12" thickBot="1">
      <c r="A8" s="73">
        <v>42624</v>
      </c>
      <c r="B8" s="71" t="s">
        <v>6</v>
      </c>
      <c r="C8" s="72"/>
      <c r="D8" s="56">
        <v>14753356.4037</v>
      </c>
      <c r="E8" s="56">
        <v>972233.29579999996</v>
      </c>
      <c r="F8" s="57">
        <v>1517.4708032972901</v>
      </c>
      <c r="G8" s="56">
        <v>1198835.743</v>
      </c>
      <c r="H8" s="57">
        <v>1130.64035167827</v>
      </c>
      <c r="I8" s="56">
        <v>-4765299.9604000002</v>
      </c>
      <c r="J8" s="57">
        <v>-32.299768473056801</v>
      </c>
      <c r="K8" s="56">
        <v>280606.58600000001</v>
      </c>
      <c r="L8" s="57">
        <v>23.406591573404601</v>
      </c>
      <c r="M8" s="57">
        <v>-17.9821386886479</v>
      </c>
      <c r="N8" s="56">
        <v>22446340.653099999</v>
      </c>
      <c r="O8" s="56">
        <v>212452104.43759999</v>
      </c>
      <c r="P8" s="56">
        <v>256234</v>
      </c>
      <c r="Q8" s="56">
        <v>29302</v>
      </c>
      <c r="R8" s="57">
        <v>774.45908129137899</v>
      </c>
      <c r="S8" s="56">
        <v>57.577668864007101</v>
      </c>
      <c r="T8" s="56">
        <v>22.643820217049999</v>
      </c>
      <c r="U8" s="58">
        <v>60.672565138869103</v>
      </c>
    </row>
    <row r="9" spans="1:23" ht="12" thickBot="1">
      <c r="A9" s="74"/>
      <c r="B9" s="71" t="s">
        <v>7</v>
      </c>
      <c r="C9" s="72"/>
      <c r="D9" s="56">
        <v>728127.86939999997</v>
      </c>
      <c r="E9" s="56">
        <v>160914.32190000001</v>
      </c>
      <c r="F9" s="57">
        <v>452.49413526565701</v>
      </c>
      <c r="G9" s="56">
        <v>126051.4645</v>
      </c>
      <c r="H9" s="57">
        <v>477.643323929806</v>
      </c>
      <c r="I9" s="56">
        <v>26484.873500000002</v>
      </c>
      <c r="J9" s="57">
        <v>3.6373931850492598</v>
      </c>
      <c r="K9" s="56">
        <v>31616.752700000001</v>
      </c>
      <c r="L9" s="57">
        <v>25.082416000014</v>
      </c>
      <c r="M9" s="57">
        <v>-0.16231518931417599</v>
      </c>
      <c r="N9" s="56">
        <v>1913111.6732999999</v>
      </c>
      <c r="O9" s="56">
        <v>30348742.7216</v>
      </c>
      <c r="P9" s="56">
        <v>39008</v>
      </c>
      <c r="Q9" s="56">
        <v>7073</v>
      </c>
      <c r="R9" s="57">
        <v>451.505726000283</v>
      </c>
      <c r="S9" s="56">
        <v>18.666116422272399</v>
      </c>
      <c r="T9" s="56">
        <v>17.438400749328402</v>
      </c>
      <c r="U9" s="58">
        <v>6.5772421277680104</v>
      </c>
    </row>
    <row r="10" spans="1:23" ht="12" thickBot="1">
      <c r="A10" s="74"/>
      <c r="B10" s="71" t="s">
        <v>8</v>
      </c>
      <c r="C10" s="72"/>
      <c r="D10" s="56">
        <v>1956028.7087999999</v>
      </c>
      <c r="E10" s="56">
        <v>204043.62400000001</v>
      </c>
      <c r="F10" s="57">
        <v>958.63260534913798</v>
      </c>
      <c r="G10" s="56">
        <v>195910.90609999999</v>
      </c>
      <c r="H10" s="57">
        <v>898.42767701843604</v>
      </c>
      <c r="I10" s="56">
        <v>-549082.93550000002</v>
      </c>
      <c r="J10" s="57">
        <v>-28.0713127077187</v>
      </c>
      <c r="K10" s="56">
        <v>51774.432099999998</v>
      </c>
      <c r="L10" s="57">
        <v>26.427539502865901</v>
      </c>
      <c r="M10" s="57">
        <v>-11.605291322934701</v>
      </c>
      <c r="N10" s="56">
        <v>3266124.5992000001</v>
      </c>
      <c r="O10" s="56">
        <v>49461564.8367</v>
      </c>
      <c r="P10" s="56">
        <v>219013</v>
      </c>
      <c r="Q10" s="56">
        <v>122848</v>
      </c>
      <c r="R10" s="57">
        <v>78.279662672571007</v>
      </c>
      <c r="S10" s="56">
        <v>8.9311077826430392</v>
      </c>
      <c r="T10" s="56">
        <v>1.15471216299818</v>
      </c>
      <c r="U10" s="58">
        <v>87.070896566243704</v>
      </c>
    </row>
    <row r="11" spans="1:23" ht="12" thickBot="1">
      <c r="A11" s="74"/>
      <c r="B11" s="71" t="s">
        <v>9</v>
      </c>
      <c r="C11" s="72"/>
      <c r="D11" s="56">
        <v>1166534.8139</v>
      </c>
      <c r="E11" s="56">
        <v>70366.846399999995</v>
      </c>
      <c r="F11" s="57">
        <v>1657.7903850754401</v>
      </c>
      <c r="G11" s="56">
        <v>92958.842000000004</v>
      </c>
      <c r="H11" s="57">
        <v>1154.8938743234301</v>
      </c>
      <c r="I11" s="56">
        <v>-548265.24670000002</v>
      </c>
      <c r="J11" s="57">
        <v>-46.999475726491198</v>
      </c>
      <c r="K11" s="56">
        <v>22131.148000000001</v>
      </c>
      <c r="L11" s="57">
        <v>23.8074695465763</v>
      </c>
      <c r="M11" s="57">
        <v>-25.7734661889207</v>
      </c>
      <c r="N11" s="56">
        <v>1772909.7589</v>
      </c>
      <c r="O11" s="56">
        <v>17495335.976799998</v>
      </c>
      <c r="P11" s="56">
        <v>47136</v>
      </c>
      <c r="Q11" s="56">
        <v>2794</v>
      </c>
      <c r="R11" s="57">
        <v>1587.0436649964199</v>
      </c>
      <c r="S11" s="56">
        <v>24.748277620078099</v>
      </c>
      <c r="T11" s="56">
        <v>23.4937441302792</v>
      </c>
      <c r="U11" s="58">
        <v>5.0691749505069001</v>
      </c>
    </row>
    <row r="12" spans="1:23" ht="12" thickBot="1">
      <c r="A12" s="74"/>
      <c r="B12" s="71" t="s">
        <v>10</v>
      </c>
      <c r="C12" s="72"/>
      <c r="D12" s="56">
        <v>4383878.3232000005</v>
      </c>
      <c r="E12" s="56">
        <v>326252.43290000001</v>
      </c>
      <c r="F12" s="57">
        <v>1343.70747345314</v>
      </c>
      <c r="G12" s="56">
        <v>541027.05980000005</v>
      </c>
      <c r="H12" s="57">
        <v>710.28818130105697</v>
      </c>
      <c r="I12" s="56">
        <v>-92807.0625</v>
      </c>
      <c r="J12" s="57">
        <v>-2.1170081753604801</v>
      </c>
      <c r="K12" s="56">
        <v>78010.045800000007</v>
      </c>
      <c r="L12" s="57">
        <v>14.4188806062377</v>
      </c>
      <c r="M12" s="57">
        <v>-2.1896809128651999</v>
      </c>
      <c r="N12" s="56">
        <v>6337911.9007999999</v>
      </c>
      <c r="O12" s="56">
        <v>62386438.724699996</v>
      </c>
      <c r="P12" s="56">
        <v>35947</v>
      </c>
      <c r="Q12" s="56">
        <v>1683</v>
      </c>
      <c r="R12" s="57">
        <v>2035.88829471182</v>
      </c>
      <c r="S12" s="56">
        <v>121.953941168943</v>
      </c>
      <c r="T12" s="56">
        <v>106.173905347594</v>
      </c>
      <c r="U12" s="58">
        <v>12.9393405986687</v>
      </c>
    </row>
    <row r="13" spans="1:23" ht="12" thickBot="1">
      <c r="A13" s="74"/>
      <c r="B13" s="71" t="s">
        <v>11</v>
      </c>
      <c r="C13" s="72"/>
      <c r="D13" s="56">
        <v>5964966.6838999996</v>
      </c>
      <c r="E13" s="56">
        <v>462825.51510000002</v>
      </c>
      <c r="F13" s="57">
        <v>1288.8154367658799</v>
      </c>
      <c r="G13" s="56">
        <v>627540.10250000004</v>
      </c>
      <c r="H13" s="57">
        <v>850.53155330419702</v>
      </c>
      <c r="I13" s="56">
        <v>-1344735.6836999999</v>
      </c>
      <c r="J13" s="57">
        <v>-22.5438926143472</v>
      </c>
      <c r="K13" s="56">
        <v>150832.6023</v>
      </c>
      <c r="L13" s="57">
        <v>24.035532024027098</v>
      </c>
      <c r="M13" s="57">
        <v>-9.9154179082939606</v>
      </c>
      <c r="N13" s="56">
        <v>8593682.5724999998</v>
      </c>
      <c r="O13" s="56">
        <v>89789356.336799994</v>
      </c>
      <c r="P13" s="56">
        <v>147319</v>
      </c>
      <c r="Q13" s="56">
        <v>10728</v>
      </c>
      <c r="R13" s="57">
        <v>1273.21961222968</v>
      </c>
      <c r="S13" s="56">
        <v>40.490138297843501</v>
      </c>
      <c r="T13" s="56">
        <v>21.513202656599599</v>
      </c>
      <c r="U13" s="58">
        <v>46.868043526180401</v>
      </c>
    </row>
    <row r="14" spans="1:23" ht="12" thickBot="1">
      <c r="A14" s="74"/>
      <c r="B14" s="71" t="s">
        <v>12</v>
      </c>
      <c r="C14" s="72"/>
      <c r="D14" s="56">
        <v>696868.38910000003</v>
      </c>
      <c r="E14" s="56">
        <v>191758.26060000001</v>
      </c>
      <c r="F14" s="57">
        <v>363.40984055630298</v>
      </c>
      <c r="G14" s="56">
        <v>228020.80110000001</v>
      </c>
      <c r="H14" s="57">
        <v>205.61614806115199</v>
      </c>
      <c r="I14" s="56">
        <v>61043.846400000002</v>
      </c>
      <c r="J14" s="57">
        <v>8.7597381879866401</v>
      </c>
      <c r="K14" s="56">
        <v>49565.027699999999</v>
      </c>
      <c r="L14" s="57">
        <v>21.737064101561</v>
      </c>
      <c r="M14" s="57">
        <v>0.231591088165578</v>
      </c>
      <c r="N14" s="56">
        <v>1559168.4631000001</v>
      </c>
      <c r="O14" s="56">
        <v>37282382.290299997</v>
      </c>
      <c r="P14" s="56">
        <v>15617</v>
      </c>
      <c r="Q14" s="56">
        <v>3462</v>
      </c>
      <c r="R14" s="57">
        <v>351.097631426921</v>
      </c>
      <c r="S14" s="56">
        <v>44.622423583274603</v>
      </c>
      <c r="T14" s="56">
        <v>36.9165356730214</v>
      </c>
      <c r="U14" s="58">
        <v>17.269093185565101</v>
      </c>
    </row>
    <row r="15" spans="1:23" ht="12" thickBot="1">
      <c r="A15" s="74"/>
      <c r="B15" s="71" t="s">
        <v>13</v>
      </c>
      <c r="C15" s="72"/>
      <c r="D15" s="56">
        <v>1248434.1440000001</v>
      </c>
      <c r="E15" s="56">
        <v>126457.3257</v>
      </c>
      <c r="F15" s="57">
        <v>987.23750252453704</v>
      </c>
      <c r="G15" s="56">
        <v>212674.30660000001</v>
      </c>
      <c r="H15" s="57">
        <v>487.016910485604</v>
      </c>
      <c r="I15" s="56">
        <v>-139163.9566</v>
      </c>
      <c r="J15" s="57">
        <v>-11.147080306063801</v>
      </c>
      <c r="K15" s="56">
        <v>39885.857100000001</v>
      </c>
      <c r="L15" s="57">
        <v>18.754431476773401</v>
      </c>
      <c r="M15" s="57">
        <v>-4.4890551869324096</v>
      </c>
      <c r="N15" s="56">
        <v>2193102.5021000002</v>
      </c>
      <c r="O15" s="56">
        <v>33038888.988699999</v>
      </c>
      <c r="P15" s="56">
        <v>44419</v>
      </c>
      <c r="Q15" s="56">
        <v>4744</v>
      </c>
      <c r="R15" s="57">
        <v>836.31956155143303</v>
      </c>
      <c r="S15" s="56">
        <v>28.105858844188301</v>
      </c>
      <c r="T15" s="56">
        <v>20.0427202782462</v>
      </c>
      <c r="U15" s="58">
        <v>28.688461756824701</v>
      </c>
    </row>
    <row r="16" spans="1:23" ht="12" thickBot="1">
      <c r="A16" s="74"/>
      <c r="B16" s="71" t="s">
        <v>14</v>
      </c>
      <c r="C16" s="72"/>
      <c r="D16" s="56">
        <v>2585909.6675</v>
      </c>
      <c r="E16" s="56">
        <v>1535997.3536</v>
      </c>
      <c r="F16" s="57">
        <v>168.35378403740501</v>
      </c>
      <c r="G16" s="56">
        <v>914967.80359999998</v>
      </c>
      <c r="H16" s="57">
        <v>182.623023162735</v>
      </c>
      <c r="I16" s="56">
        <v>-294631.45010000002</v>
      </c>
      <c r="J16" s="57">
        <v>-11.393725535078101</v>
      </c>
      <c r="K16" s="56">
        <v>20993.995800000001</v>
      </c>
      <c r="L16" s="57">
        <v>2.2945065080320601</v>
      </c>
      <c r="M16" s="57">
        <v>-15.034081596796399</v>
      </c>
      <c r="N16" s="56">
        <v>15314642.0977</v>
      </c>
      <c r="O16" s="56">
        <v>291061768.10479999</v>
      </c>
      <c r="P16" s="56">
        <v>89891</v>
      </c>
      <c r="Q16" s="56">
        <v>63362</v>
      </c>
      <c r="R16" s="57">
        <v>41.868943530822897</v>
      </c>
      <c r="S16" s="56">
        <v>28.767169877963301</v>
      </c>
      <c r="T16" s="56">
        <v>25.422269470660702</v>
      </c>
      <c r="U16" s="58">
        <v>11.6274921081652</v>
      </c>
    </row>
    <row r="17" spans="1:21" ht="12" thickBot="1">
      <c r="A17" s="74"/>
      <c r="B17" s="71" t="s">
        <v>15</v>
      </c>
      <c r="C17" s="72"/>
      <c r="D17" s="56">
        <v>2676783.9243000001</v>
      </c>
      <c r="E17" s="56">
        <v>1786699.548</v>
      </c>
      <c r="F17" s="57">
        <v>149.81723856685099</v>
      </c>
      <c r="G17" s="56">
        <v>661325.91500000004</v>
      </c>
      <c r="H17" s="57">
        <v>304.76017400588302</v>
      </c>
      <c r="I17" s="56">
        <v>277217.21769999998</v>
      </c>
      <c r="J17" s="57">
        <v>10.356353950851499</v>
      </c>
      <c r="K17" s="56">
        <v>98867.291500000007</v>
      </c>
      <c r="L17" s="57">
        <v>14.949858951164799</v>
      </c>
      <c r="M17" s="57">
        <v>1.80393255943499</v>
      </c>
      <c r="N17" s="56">
        <v>13851224.465299999</v>
      </c>
      <c r="O17" s="56">
        <v>286386468.01819998</v>
      </c>
      <c r="P17" s="56">
        <v>37615</v>
      </c>
      <c r="Q17" s="56">
        <v>28797</v>
      </c>
      <c r="R17" s="57">
        <v>30.621245268604401</v>
      </c>
      <c r="S17" s="56">
        <v>71.1626724524791</v>
      </c>
      <c r="T17" s="56">
        <v>65.409241872417297</v>
      </c>
      <c r="U17" s="58">
        <v>8.0848995432314901</v>
      </c>
    </row>
    <row r="18" spans="1:21" ht="12" thickBot="1">
      <c r="A18" s="74"/>
      <c r="B18" s="71" t="s">
        <v>16</v>
      </c>
      <c r="C18" s="72"/>
      <c r="D18" s="56">
        <v>2592630.0666999999</v>
      </c>
      <c r="E18" s="56">
        <v>2361509.9478000002</v>
      </c>
      <c r="F18" s="57">
        <v>109.78696359569901</v>
      </c>
      <c r="G18" s="56">
        <v>1428509.0164999999</v>
      </c>
      <c r="H18" s="57">
        <v>81.492033774643005</v>
      </c>
      <c r="I18" s="56">
        <v>310109.08409999998</v>
      </c>
      <c r="J18" s="57">
        <v>11.961177496283501</v>
      </c>
      <c r="K18" s="56">
        <v>193677.5612</v>
      </c>
      <c r="L18" s="57">
        <v>13.5580216129493</v>
      </c>
      <c r="M18" s="57">
        <v>0.60116165330978999</v>
      </c>
      <c r="N18" s="56">
        <v>18430693.2652</v>
      </c>
      <c r="O18" s="56">
        <v>566936763.44869995</v>
      </c>
      <c r="P18" s="56">
        <v>125969</v>
      </c>
      <c r="Q18" s="56">
        <v>95476</v>
      </c>
      <c r="R18" s="57">
        <v>31.937869202731601</v>
      </c>
      <c r="S18" s="56">
        <v>20.581492801403499</v>
      </c>
      <c r="T18" s="56">
        <v>22.265013139427701</v>
      </c>
      <c r="U18" s="58">
        <v>-8.1797776005313807</v>
      </c>
    </row>
    <row r="19" spans="1:21" ht="12" thickBot="1">
      <c r="A19" s="74"/>
      <c r="B19" s="71" t="s">
        <v>17</v>
      </c>
      <c r="C19" s="72"/>
      <c r="D19" s="56">
        <v>1134077.1433999999</v>
      </c>
      <c r="E19" s="56">
        <v>906382.05469999998</v>
      </c>
      <c r="F19" s="57">
        <v>125.12131473911001</v>
      </c>
      <c r="G19" s="56">
        <v>493327.2499</v>
      </c>
      <c r="H19" s="57">
        <v>129.88333679720401</v>
      </c>
      <c r="I19" s="56">
        <v>31447.538799999998</v>
      </c>
      <c r="J19" s="57">
        <v>2.7729629314033502</v>
      </c>
      <c r="K19" s="56">
        <v>31612.000400000001</v>
      </c>
      <c r="L19" s="57">
        <v>6.4079169367611302</v>
      </c>
      <c r="M19" s="57">
        <v>-5.2025053118750003E-3</v>
      </c>
      <c r="N19" s="56">
        <v>6914546.0392000005</v>
      </c>
      <c r="O19" s="56">
        <v>165048959.69819999</v>
      </c>
      <c r="P19" s="56">
        <v>20766</v>
      </c>
      <c r="Q19" s="56">
        <v>13622</v>
      </c>
      <c r="R19" s="57">
        <v>52.444574952283098</v>
      </c>
      <c r="S19" s="56">
        <v>54.612209544447701</v>
      </c>
      <c r="T19" s="56">
        <v>54.996006335339899</v>
      </c>
      <c r="U19" s="58">
        <v>-0.70276737398780798</v>
      </c>
    </row>
    <row r="20" spans="1:21" ht="12" thickBot="1">
      <c r="A20" s="74"/>
      <c r="B20" s="71" t="s">
        <v>18</v>
      </c>
      <c r="C20" s="72"/>
      <c r="D20" s="56">
        <v>2371096.8687</v>
      </c>
      <c r="E20" s="56">
        <v>1809864.9698000001</v>
      </c>
      <c r="F20" s="57">
        <v>131.00960062020599</v>
      </c>
      <c r="G20" s="56">
        <v>1052194.564</v>
      </c>
      <c r="H20" s="57">
        <v>125.34775884852399</v>
      </c>
      <c r="I20" s="56">
        <v>80479.561000000002</v>
      </c>
      <c r="J20" s="57">
        <v>3.39419118899704</v>
      </c>
      <c r="K20" s="56">
        <v>68175.716499999995</v>
      </c>
      <c r="L20" s="57">
        <v>6.4793830753909898</v>
      </c>
      <c r="M20" s="57">
        <v>0.180472536727942</v>
      </c>
      <c r="N20" s="56">
        <v>15370426.2663</v>
      </c>
      <c r="O20" s="56">
        <v>320426520.85170001</v>
      </c>
      <c r="P20" s="56">
        <v>70098</v>
      </c>
      <c r="Q20" s="56">
        <v>50976</v>
      </c>
      <c r="R20" s="57">
        <v>37.511770244821101</v>
      </c>
      <c r="S20" s="56">
        <v>33.825456770521299</v>
      </c>
      <c r="T20" s="56">
        <v>33.107780694836798</v>
      </c>
      <c r="U20" s="58">
        <v>2.1217040188203198</v>
      </c>
    </row>
    <row r="21" spans="1:21" ht="12" thickBot="1">
      <c r="A21" s="74"/>
      <c r="B21" s="71" t="s">
        <v>19</v>
      </c>
      <c r="C21" s="72"/>
      <c r="D21" s="56">
        <v>576635.02249999996</v>
      </c>
      <c r="E21" s="56">
        <v>508534.9167</v>
      </c>
      <c r="F21" s="57">
        <v>113.391431652701</v>
      </c>
      <c r="G21" s="56">
        <v>316900.6496</v>
      </c>
      <c r="H21" s="57">
        <v>81.960820600350104</v>
      </c>
      <c r="I21" s="56">
        <v>67942.804600000003</v>
      </c>
      <c r="J21" s="57">
        <v>11.7826358006203</v>
      </c>
      <c r="K21" s="56">
        <v>40831.086600000002</v>
      </c>
      <c r="L21" s="57">
        <v>12.8845070691834</v>
      </c>
      <c r="M21" s="57">
        <v>0.66399697528500301</v>
      </c>
      <c r="N21" s="56">
        <v>4214277.9044000003</v>
      </c>
      <c r="O21" s="56">
        <v>105405647.9575</v>
      </c>
      <c r="P21" s="56">
        <v>45691</v>
      </c>
      <c r="Q21" s="56">
        <v>34939</v>
      </c>
      <c r="R21" s="57">
        <v>30.7736340479121</v>
      </c>
      <c r="S21" s="56">
        <v>12.6203195924799</v>
      </c>
      <c r="T21" s="56">
        <v>12.258521623400799</v>
      </c>
      <c r="U21" s="58">
        <v>2.8667892792090801</v>
      </c>
    </row>
    <row r="22" spans="1:21" ht="12" thickBot="1">
      <c r="A22" s="74"/>
      <c r="B22" s="71" t="s">
        <v>20</v>
      </c>
      <c r="C22" s="72"/>
      <c r="D22" s="56">
        <v>2114383.3996000001</v>
      </c>
      <c r="E22" s="56">
        <v>2018668.9996</v>
      </c>
      <c r="F22" s="57">
        <v>104.741460834786</v>
      </c>
      <c r="G22" s="56">
        <v>1226534.6808</v>
      </c>
      <c r="H22" s="57">
        <v>72.386760252136199</v>
      </c>
      <c r="I22" s="56">
        <v>103918.6045</v>
      </c>
      <c r="J22" s="57">
        <v>4.9148420537003501</v>
      </c>
      <c r="K22" s="56">
        <v>146397.64989999999</v>
      </c>
      <c r="L22" s="57">
        <v>11.935875290906001</v>
      </c>
      <c r="M22" s="57">
        <v>-0.29016207178883102</v>
      </c>
      <c r="N22" s="56">
        <v>15938021.7226</v>
      </c>
      <c r="O22" s="56">
        <v>375210071.27359998</v>
      </c>
      <c r="P22" s="56">
        <v>121266</v>
      </c>
      <c r="Q22" s="56">
        <v>90868</v>
      </c>
      <c r="R22" s="57">
        <v>33.452920720165501</v>
      </c>
      <c r="S22" s="56">
        <v>17.435912783467799</v>
      </c>
      <c r="T22" s="56">
        <v>17.576487601796</v>
      </c>
      <c r="U22" s="58">
        <v>-0.80623721897456602</v>
      </c>
    </row>
    <row r="23" spans="1:21" ht="12" thickBot="1">
      <c r="A23" s="74"/>
      <c r="B23" s="71" t="s">
        <v>21</v>
      </c>
      <c r="C23" s="72"/>
      <c r="D23" s="56">
        <v>5920256.5549999997</v>
      </c>
      <c r="E23" s="56">
        <v>4854400.0067999996</v>
      </c>
      <c r="F23" s="57">
        <v>121.956504340536</v>
      </c>
      <c r="G23" s="56">
        <v>2720435.8108000001</v>
      </c>
      <c r="H23" s="57">
        <v>117.621622664165</v>
      </c>
      <c r="I23" s="56">
        <v>402293.09499999997</v>
      </c>
      <c r="J23" s="57">
        <v>6.7951969861887198</v>
      </c>
      <c r="K23" s="56">
        <v>230935.58979999999</v>
      </c>
      <c r="L23" s="57">
        <v>8.4889189034785097</v>
      </c>
      <c r="M23" s="57">
        <v>0.74201427916936902</v>
      </c>
      <c r="N23" s="56">
        <v>33729515.4507</v>
      </c>
      <c r="O23" s="56">
        <v>818763230.6796</v>
      </c>
      <c r="P23" s="56">
        <v>178378</v>
      </c>
      <c r="Q23" s="56">
        <v>83773</v>
      </c>
      <c r="R23" s="57">
        <v>112.930180368376</v>
      </c>
      <c r="S23" s="56">
        <v>33.189387452488504</v>
      </c>
      <c r="T23" s="56">
        <v>34.1722029078581</v>
      </c>
      <c r="U23" s="58">
        <v>-2.9612340895912501</v>
      </c>
    </row>
    <row r="24" spans="1:21" ht="12" thickBot="1">
      <c r="A24" s="74"/>
      <c r="B24" s="71" t="s">
        <v>22</v>
      </c>
      <c r="C24" s="72"/>
      <c r="D24" s="56">
        <v>434408.78899999999</v>
      </c>
      <c r="E24" s="56">
        <v>344828.33740000002</v>
      </c>
      <c r="F24" s="57">
        <v>125.978274371368</v>
      </c>
      <c r="G24" s="56">
        <v>248205.98439999999</v>
      </c>
      <c r="H24" s="57">
        <v>75.019466210743005</v>
      </c>
      <c r="I24" s="56">
        <v>69651.531300000002</v>
      </c>
      <c r="J24" s="57">
        <v>16.033637684987099</v>
      </c>
      <c r="K24" s="56">
        <v>41004.469899999996</v>
      </c>
      <c r="L24" s="57">
        <v>16.520338943125001</v>
      </c>
      <c r="M24" s="57">
        <v>0.69863264833963901</v>
      </c>
      <c r="N24" s="56">
        <v>3537510.2634000001</v>
      </c>
      <c r="O24" s="56">
        <v>78446620.8917</v>
      </c>
      <c r="P24" s="56">
        <v>37717</v>
      </c>
      <c r="Q24" s="56">
        <v>35099</v>
      </c>
      <c r="R24" s="57">
        <v>7.4589019630188798</v>
      </c>
      <c r="S24" s="56">
        <v>11.5175859426784</v>
      </c>
      <c r="T24" s="56">
        <v>11.4218963218325</v>
      </c>
      <c r="U24" s="58">
        <v>0.83081316972213404</v>
      </c>
    </row>
    <row r="25" spans="1:21" ht="12" thickBot="1">
      <c r="A25" s="74"/>
      <c r="B25" s="71" t="s">
        <v>23</v>
      </c>
      <c r="C25" s="72"/>
      <c r="D25" s="56">
        <v>488616.5037</v>
      </c>
      <c r="E25" s="56">
        <v>507237.07939999999</v>
      </c>
      <c r="F25" s="57">
        <v>96.329019218779095</v>
      </c>
      <c r="G25" s="56">
        <v>282268.93400000001</v>
      </c>
      <c r="H25" s="57">
        <v>73.103180989800293</v>
      </c>
      <c r="I25" s="56">
        <v>32776.5622</v>
      </c>
      <c r="J25" s="57">
        <v>6.70803420510825</v>
      </c>
      <c r="K25" s="56">
        <v>19840.923699999999</v>
      </c>
      <c r="L25" s="57">
        <v>7.0290851419022999</v>
      </c>
      <c r="M25" s="57">
        <v>0.65196755431300801</v>
      </c>
      <c r="N25" s="56">
        <v>3903070.5954999998</v>
      </c>
      <c r="O25" s="56">
        <v>92164006.520899996</v>
      </c>
      <c r="P25" s="56">
        <v>30093</v>
      </c>
      <c r="Q25" s="56">
        <v>28608</v>
      </c>
      <c r="R25" s="57">
        <v>5.1908557046979897</v>
      </c>
      <c r="S25" s="56">
        <v>16.236882454391399</v>
      </c>
      <c r="T25" s="56">
        <v>16.6163114024049</v>
      </c>
      <c r="U25" s="58">
        <v>-2.3368337430496902</v>
      </c>
    </row>
    <row r="26" spans="1:21" ht="12" thickBot="1">
      <c r="A26" s="74"/>
      <c r="B26" s="71" t="s">
        <v>24</v>
      </c>
      <c r="C26" s="72"/>
      <c r="D26" s="56">
        <v>785318.78130000003</v>
      </c>
      <c r="E26" s="56">
        <v>688836.3493</v>
      </c>
      <c r="F26" s="57">
        <v>114.006582564646</v>
      </c>
      <c r="G26" s="56">
        <v>498673.00929999998</v>
      </c>
      <c r="H26" s="57">
        <v>57.481709788619199</v>
      </c>
      <c r="I26" s="56">
        <v>166642.03400000001</v>
      </c>
      <c r="J26" s="57">
        <v>21.2196674736525</v>
      </c>
      <c r="K26" s="56">
        <v>99373.225200000001</v>
      </c>
      <c r="L26" s="57">
        <v>19.927532340178701</v>
      </c>
      <c r="M26" s="57">
        <v>0.67693092042261704</v>
      </c>
      <c r="N26" s="56">
        <v>6776882.9406000003</v>
      </c>
      <c r="O26" s="56">
        <v>180552547.5467</v>
      </c>
      <c r="P26" s="56">
        <v>55531</v>
      </c>
      <c r="Q26" s="56">
        <v>45805</v>
      </c>
      <c r="R26" s="57">
        <v>21.233489793690602</v>
      </c>
      <c r="S26" s="56">
        <v>14.141988822459499</v>
      </c>
      <c r="T26" s="56">
        <v>14.5274784957974</v>
      </c>
      <c r="U26" s="58">
        <v>-2.72585191642679</v>
      </c>
    </row>
    <row r="27" spans="1:21" ht="12" thickBot="1">
      <c r="A27" s="74"/>
      <c r="B27" s="71" t="s">
        <v>25</v>
      </c>
      <c r="C27" s="72"/>
      <c r="D27" s="56">
        <v>531506.83909999998</v>
      </c>
      <c r="E27" s="56">
        <v>484778.40139999997</v>
      </c>
      <c r="F27" s="57">
        <v>109.639133584552</v>
      </c>
      <c r="G27" s="56">
        <v>268234.56829999998</v>
      </c>
      <c r="H27" s="57">
        <v>98.150015662988594</v>
      </c>
      <c r="I27" s="56">
        <v>118831.0117</v>
      </c>
      <c r="J27" s="57">
        <v>22.357381496956201</v>
      </c>
      <c r="K27" s="56">
        <v>77708.168099999995</v>
      </c>
      <c r="L27" s="57">
        <v>28.9702287786745</v>
      </c>
      <c r="M27" s="57">
        <v>0.52919589543123002</v>
      </c>
      <c r="N27" s="56">
        <v>3566984.7348000002</v>
      </c>
      <c r="O27" s="56">
        <v>63736661.874899998</v>
      </c>
      <c r="P27" s="56">
        <v>50471</v>
      </c>
      <c r="Q27" s="56">
        <v>42504</v>
      </c>
      <c r="R27" s="57">
        <v>18.7441182006399</v>
      </c>
      <c r="S27" s="56">
        <v>10.530935370807001</v>
      </c>
      <c r="T27" s="56">
        <v>10.041506255881799</v>
      </c>
      <c r="U27" s="58">
        <v>4.6475369726601201</v>
      </c>
    </row>
    <row r="28" spans="1:21" ht="12" thickBot="1">
      <c r="A28" s="74"/>
      <c r="B28" s="71" t="s">
        <v>26</v>
      </c>
      <c r="C28" s="72"/>
      <c r="D28" s="56">
        <v>1598034.6335</v>
      </c>
      <c r="E28" s="56">
        <v>1387787.8003</v>
      </c>
      <c r="F28" s="57">
        <v>115.149782492291</v>
      </c>
      <c r="G28" s="56">
        <v>927466.41689999995</v>
      </c>
      <c r="H28" s="57">
        <v>72.301077902241801</v>
      </c>
      <c r="I28" s="56">
        <v>82080.136899999998</v>
      </c>
      <c r="J28" s="57">
        <v>5.13631777305282</v>
      </c>
      <c r="K28" s="56">
        <v>49733.907200000001</v>
      </c>
      <c r="L28" s="57">
        <v>5.3623404895060798</v>
      </c>
      <c r="M28" s="57">
        <v>0.65038585385867298</v>
      </c>
      <c r="N28" s="56">
        <v>12825685.8596</v>
      </c>
      <c r="O28" s="56">
        <v>265796166.86939999</v>
      </c>
      <c r="P28" s="56">
        <v>62000</v>
      </c>
      <c r="Q28" s="56">
        <v>58353</v>
      </c>
      <c r="R28" s="57">
        <v>6.2498928932531301</v>
      </c>
      <c r="S28" s="56">
        <v>25.774752153225801</v>
      </c>
      <c r="T28" s="56">
        <v>25.381823162476699</v>
      </c>
      <c r="U28" s="58">
        <v>1.5244724310568301</v>
      </c>
    </row>
    <row r="29" spans="1:21" ht="12" thickBot="1">
      <c r="A29" s="74"/>
      <c r="B29" s="71" t="s">
        <v>27</v>
      </c>
      <c r="C29" s="72"/>
      <c r="D29" s="56">
        <v>927021.26569999999</v>
      </c>
      <c r="E29" s="56">
        <v>860401.60179999995</v>
      </c>
      <c r="F29" s="57">
        <v>107.74285679624801</v>
      </c>
      <c r="G29" s="56">
        <v>685418.68850000005</v>
      </c>
      <c r="H29" s="57">
        <v>35.248904246940498</v>
      </c>
      <c r="I29" s="56">
        <v>148716.50570000001</v>
      </c>
      <c r="J29" s="57">
        <v>16.042404980613199</v>
      </c>
      <c r="K29" s="56">
        <v>108510.93799999999</v>
      </c>
      <c r="L29" s="57">
        <v>15.8313363525979</v>
      </c>
      <c r="M29" s="57">
        <v>0.37052087504763798</v>
      </c>
      <c r="N29" s="56">
        <v>9119269.3816999998</v>
      </c>
      <c r="O29" s="56">
        <v>193609855.87360001</v>
      </c>
      <c r="P29" s="56">
        <v>132670</v>
      </c>
      <c r="Q29" s="56">
        <v>121383</v>
      </c>
      <c r="R29" s="57">
        <v>9.2986662053170495</v>
      </c>
      <c r="S29" s="56">
        <v>6.9874219167860101</v>
      </c>
      <c r="T29" s="56">
        <v>7.4056177001721801</v>
      </c>
      <c r="U29" s="58">
        <v>-5.9849797016197304</v>
      </c>
    </row>
    <row r="30" spans="1:21" ht="12" thickBot="1">
      <c r="A30" s="74"/>
      <c r="B30" s="71" t="s">
        <v>28</v>
      </c>
      <c r="C30" s="72"/>
      <c r="D30" s="56">
        <v>1904303.9957000001</v>
      </c>
      <c r="E30" s="56">
        <v>1663521.7138</v>
      </c>
      <c r="F30" s="57">
        <v>114.474249413311</v>
      </c>
      <c r="G30" s="56">
        <v>1110738.6266999999</v>
      </c>
      <c r="H30" s="57">
        <v>71.444834088257096</v>
      </c>
      <c r="I30" s="56">
        <v>226874.17819999999</v>
      </c>
      <c r="J30" s="57">
        <v>11.9137584499267</v>
      </c>
      <c r="K30" s="56">
        <v>141139.21100000001</v>
      </c>
      <c r="L30" s="57">
        <v>12.7067887626564</v>
      </c>
      <c r="M30" s="57">
        <v>0.60744967038252695</v>
      </c>
      <c r="N30" s="56">
        <v>14984893.2861</v>
      </c>
      <c r="O30" s="56">
        <v>309481561.2277</v>
      </c>
      <c r="P30" s="56">
        <v>123196</v>
      </c>
      <c r="Q30" s="56">
        <v>104022</v>
      </c>
      <c r="R30" s="57">
        <v>18.432639249389599</v>
      </c>
      <c r="S30" s="56">
        <v>15.457514819474699</v>
      </c>
      <c r="T30" s="56">
        <v>16.439173601738101</v>
      </c>
      <c r="U30" s="58">
        <v>-6.3506895754462498</v>
      </c>
    </row>
    <row r="31" spans="1:21" ht="12" thickBot="1">
      <c r="A31" s="74"/>
      <c r="B31" s="71" t="s">
        <v>29</v>
      </c>
      <c r="C31" s="72"/>
      <c r="D31" s="56">
        <v>3509485.2420000001</v>
      </c>
      <c r="E31" s="56">
        <v>1598458.6639</v>
      </c>
      <c r="F31" s="57">
        <v>219.55433201115</v>
      </c>
      <c r="G31" s="56">
        <v>1055274.9393</v>
      </c>
      <c r="H31" s="57">
        <v>232.565960898111</v>
      </c>
      <c r="I31" s="56">
        <v>-167450.7959</v>
      </c>
      <c r="J31" s="57">
        <v>-4.7713776908368599</v>
      </c>
      <c r="K31" s="56">
        <v>21739.896100000002</v>
      </c>
      <c r="L31" s="57">
        <v>2.06011678003278</v>
      </c>
      <c r="M31" s="57">
        <v>-8.7024653259497402</v>
      </c>
      <c r="N31" s="56">
        <v>16912543.4661</v>
      </c>
      <c r="O31" s="56">
        <v>325488863.70779997</v>
      </c>
      <c r="P31" s="56">
        <v>67673</v>
      </c>
      <c r="Q31" s="56">
        <v>46445</v>
      </c>
      <c r="R31" s="57">
        <v>45.705673377112703</v>
      </c>
      <c r="S31" s="56">
        <v>51.859460080090997</v>
      </c>
      <c r="T31" s="56">
        <v>46.2841910259447</v>
      </c>
      <c r="U31" s="58">
        <v>10.750727148983</v>
      </c>
    </row>
    <row r="32" spans="1:21" ht="12" thickBot="1">
      <c r="A32" s="74"/>
      <c r="B32" s="71" t="s">
        <v>30</v>
      </c>
      <c r="C32" s="72"/>
      <c r="D32" s="56">
        <v>172948.6635</v>
      </c>
      <c r="E32" s="56">
        <v>141284.27989999999</v>
      </c>
      <c r="F32" s="57">
        <v>122.411823610109</v>
      </c>
      <c r="G32" s="56">
        <v>99193.4378</v>
      </c>
      <c r="H32" s="57">
        <v>74.354944576787304</v>
      </c>
      <c r="I32" s="56">
        <v>37855.075900000003</v>
      </c>
      <c r="J32" s="57">
        <v>21.888041881283499</v>
      </c>
      <c r="K32" s="56">
        <v>24622.298699999999</v>
      </c>
      <c r="L32" s="57">
        <v>24.822507663909199</v>
      </c>
      <c r="M32" s="57">
        <v>0.537430617718889</v>
      </c>
      <c r="N32" s="56">
        <v>1384199.1339</v>
      </c>
      <c r="O32" s="56">
        <v>31788447.8616</v>
      </c>
      <c r="P32" s="56">
        <v>32814</v>
      </c>
      <c r="Q32" s="56">
        <v>29160</v>
      </c>
      <c r="R32" s="57">
        <v>12.530864197530899</v>
      </c>
      <c r="S32" s="56">
        <v>5.2705754708356203</v>
      </c>
      <c r="T32" s="56">
        <v>5.30919620027435</v>
      </c>
      <c r="U32" s="58">
        <v>-0.73276115013313103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6">
        <v>17.256599999999999</v>
      </c>
      <c r="H33" s="59"/>
      <c r="I33" s="59"/>
      <c r="J33" s="59"/>
      <c r="K33" s="56">
        <v>-50.430900000000001</v>
      </c>
      <c r="L33" s="57">
        <v>-292.24122944264798</v>
      </c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421267.51929999999</v>
      </c>
      <c r="E35" s="56">
        <v>286608.5477</v>
      </c>
      <c r="F35" s="57">
        <v>146.983585339873</v>
      </c>
      <c r="G35" s="56">
        <v>152186.18729999999</v>
      </c>
      <c r="H35" s="57">
        <v>176.81061387625701</v>
      </c>
      <c r="I35" s="56">
        <v>39761.219499999999</v>
      </c>
      <c r="J35" s="57">
        <v>9.4384726280510094</v>
      </c>
      <c r="K35" s="56">
        <v>20739.0301</v>
      </c>
      <c r="L35" s="57">
        <v>13.627406315868701</v>
      </c>
      <c r="M35" s="57">
        <v>0.91721692423793699</v>
      </c>
      <c r="N35" s="56">
        <v>2731041.8708000001</v>
      </c>
      <c r="O35" s="56">
        <v>51686535.408200003</v>
      </c>
      <c r="P35" s="56">
        <v>27734</v>
      </c>
      <c r="Q35" s="56">
        <v>22984</v>
      </c>
      <c r="R35" s="57">
        <v>20.6665506439262</v>
      </c>
      <c r="S35" s="56">
        <v>15.189569456263101</v>
      </c>
      <c r="T35" s="56">
        <v>15.2771543203968</v>
      </c>
      <c r="U35" s="58">
        <v>-0.57661189401002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347050.51</v>
      </c>
      <c r="E37" s="59"/>
      <c r="F37" s="59"/>
      <c r="G37" s="56">
        <v>65937.63</v>
      </c>
      <c r="H37" s="57">
        <v>426.33148931801202</v>
      </c>
      <c r="I37" s="56">
        <v>628.85</v>
      </c>
      <c r="J37" s="57">
        <v>0.181198408266278</v>
      </c>
      <c r="K37" s="56">
        <v>2818.59</v>
      </c>
      <c r="L37" s="57">
        <v>4.27463043485184</v>
      </c>
      <c r="M37" s="57">
        <v>-0.77689199209533799</v>
      </c>
      <c r="N37" s="56">
        <v>2146609.2200000002</v>
      </c>
      <c r="O37" s="56">
        <v>42247018.719999999</v>
      </c>
      <c r="P37" s="56">
        <v>221</v>
      </c>
      <c r="Q37" s="56">
        <v>187</v>
      </c>
      <c r="R37" s="57">
        <v>18.181818181818201</v>
      </c>
      <c r="S37" s="56">
        <v>1570.36429864253</v>
      </c>
      <c r="T37" s="56">
        <v>1518.22700534759</v>
      </c>
      <c r="U37" s="58">
        <v>3.3200763249654401</v>
      </c>
    </row>
    <row r="38" spans="1:21" ht="12" thickBot="1">
      <c r="A38" s="74"/>
      <c r="B38" s="71" t="s">
        <v>35</v>
      </c>
      <c r="C38" s="72"/>
      <c r="D38" s="56">
        <v>792468.54</v>
      </c>
      <c r="E38" s="59"/>
      <c r="F38" s="59"/>
      <c r="G38" s="56">
        <v>244975.32</v>
      </c>
      <c r="H38" s="57">
        <v>223.489133517613</v>
      </c>
      <c r="I38" s="56">
        <v>-120233.81</v>
      </c>
      <c r="J38" s="57">
        <v>-15.172060962823799</v>
      </c>
      <c r="K38" s="56">
        <v>-38990.5</v>
      </c>
      <c r="L38" s="57">
        <v>-15.916093098684399</v>
      </c>
      <c r="M38" s="57">
        <v>2.0836693553557901</v>
      </c>
      <c r="N38" s="56">
        <v>5189691.9000000004</v>
      </c>
      <c r="O38" s="56">
        <v>100151550.04000001</v>
      </c>
      <c r="P38" s="56">
        <v>323</v>
      </c>
      <c r="Q38" s="56">
        <v>377</v>
      </c>
      <c r="R38" s="57">
        <v>-14.3236074270557</v>
      </c>
      <c r="S38" s="56">
        <v>2453.4629721362198</v>
      </c>
      <c r="T38" s="56">
        <v>2442.0323342175102</v>
      </c>
      <c r="U38" s="58">
        <v>0.46589812230847899</v>
      </c>
    </row>
    <row r="39" spans="1:21" ht="12" thickBot="1">
      <c r="A39" s="74"/>
      <c r="B39" s="71" t="s">
        <v>36</v>
      </c>
      <c r="C39" s="72"/>
      <c r="D39" s="56">
        <v>373621.4</v>
      </c>
      <c r="E39" s="59"/>
      <c r="F39" s="59"/>
      <c r="G39" s="56">
        <v>69744.47</v>
      </c>
      <c r="H39" s="57">
        <v>435.70039316378802</v>
      </c>
      <c r="I39" s="56">
        <v>-12241.21</v>
      </c>
      <c r="J39" s="57">
        <v>-3.2763674671739902</v>
      </c>
      <c r="K39" s="56">
        <v>-3824.79</v>
      </c>
      <c r="L39" s="57">
        <v>-5.4840046816615002</v>
      </c>
      <c r="M39" s="57">
        <v>2.2004920531584702</v>
      </c>
      <c r="N39" s="56">
        <v>2507658.13</v>
      </c>
      <c r="O39" s="56">
        <v>93075654.310000002</v>
      </c>
      <c r="P39" s="56">
        <v>148</v>
      </c>
      <c r="Q39" s="56">
        <v>183</v>
      </c>
      <c r="R39" s="57">
        <v>-19.125683060109299</v>
      </c>
      <c r="S39" s="56">
        <v>2524.4689189189198</v>
      </c>
      <c r="T39" s="56">
        <v>2949.30606557377</v>
      </c>
      <c r="U39" s="58">
        <v>-16.828773112278402</v>
      </c>
    </row>
    <row r="40" spans="1:21" ht="12" thickBot="1">
      <c r="A40" s="74"/>
      <c r="B40" s="71" t="s">
        <v>37</v>
      </c>
      <c r="C40" s="72"/>
      <c r="D40" s="56">
        <v>807058.35</v>
      </c>
      <c r="E40" s="59"/>
      <c r="F40" s="59"/>
      <c r="G40" s="56">
        <v>133491.56</v>
      </c>
      <c r="H40" s="57">
        <v>504.576311790798</v>
      </c>
      <c r="I40" s="56">
        <v>-171349.03</v>
      </c>
      <c r="J40" s="57">
        <v>-21.231306261808701</v>
      </c>
      <c r="K40" s="56">
        <v>-30051.25</v>
      </c>
      <c r="L40" s="57">
        <v>-22.511722838507499</v>
      </c>
      <c r="M40" s="57">
        <v>4.7018935984360102</v>
      </c>
      <c r="N40" s="56">
        <v>4432021.4000000004</v>
      </c>
      <c r="O40" s="56">
        <v>71929079.760000005</v>
      </c>
      <c r="P40" s="56">
        <v>347</v>
      </c>
      <c r="Q40" s="56">
        <v>330</v>
      </c>
      <c r="R40" s="57">
        <v>5.1515151515151496</v>
      </c>
      <c r="S40" s="56">
        <v>2325.81657060519</v>
      </c>
      <c r="T40" s="56">
        <v>2302.3237575757598</v>
      </c>
      <c r="U40" s="58">
        <v>1.01008881467023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17.18</v>
      </c>
      <c r="H41" s="59"/>
      <c r="I41" s="59"/>
      <c r="J41" s="59"/>
      <c r="K41" s="56">
        <v>15.64</v>
      </c>
      <c r="L41" s="57">
        <v>91.036088474970896</v>
      </c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134531.62419999999</v>
      </c>
      <c r="E42" s="59"/>
      <c r="F42" s="59"/>
      <c r="G42" s="56">
        <v>151299.9994</v>
      </c>
      <c r="H42" s="57">
        <v>-11.0828653446776</v>
      </c>
      <c r="I42" s="56">
        <v>11355.4967</v>
      </c>
      <c r="J42" s="57">
        <v>8.4407638482967204</v>
      </c>
      <c r="K42" s="56">
        <v>12540.4586</v>
      </c>
      <c r="L42" s="57">
        <v>8.2884723395445103</v>
      </c>
      <c r="M42" s="57">
        <v>-9.4491113746032002E-2</v>
      </c>
      <c r="N42" s="56">
        <v>789171.36589999998</v>
      </c>
      <c r="O42" s="56">
        <v>18324870.4989</v>
      </c>
      <c r="P42" s="56">
        <v>190</v>
      </c>
      <c r="Q42" s="56">
        <v>128</v>
      </c>
      <c r="R42" s="57">
        <v>48.4375</v>
      </c>
      <c r="S42" s="56">
        <v>708.06118000000004</v>
      </c>
      <c r="T42" s="56">
        <v>746.27404140625003</v>
      </c>
      <c r="U42" s="58">
        <v>-5.3968304555617799</v>
      </c>
    </row>
    <row r="43" spans="1:21" ht="12" thickBot="1">
      <c r="A43" s="74"/>
      <c r="B43" s="71" t="s">
        <v>33</v>
      </c>
      <c r="C43" s="72"/>
      <c r="D43" s="56">
        <v>713771.53469999996</v>
      </c>
      <c r="E43" s="56">
        <v>950378.78229999996</v>
      </c>
      <c r="F43" s="57">
        <v>75.103900465097794</v>
      </c>
      <c r="G43" s="56">
        <v>319060.7268</v>
      </c>
      <c r="H43" s="57">
        <v>123.710245337534</v>
      </c>
      <c r="I43" s="56">
        <v>29577.0468</v>
      </c>
      <c r="J43" s="57">
        <v>4.1437694503229698</v>
      </c>
      <c r="K43" s="56">
        <v>15925.3295</v>
      </c>
      <c r="L43" s="57">
        <v>4.9913161233355501</v>
      </c>
      <c r="M43" s="57">
        <v>0.857232957095174</v>
      </c>
      <c r="N43" s="56">
        <v>4920457.9490999999</v>
      </c>
      <c r="O43" s="56">
        <v>120240168.8637</v>
      </c>
      <c r="P43" s="56">
        <v>3568</v>
      </c>
      <c r="Q43" s="56">
        <v>1956</v>
      </c>
      <c r="R43" s="57">
        <v>82.413087934560295</v>
      </c>
      <c r="S43" s="56">
        <v>200.04807586883399</v>
      </c>
      <c r="T43" s="56">
        <v>257.32870189161599</v>
      </c>
      <c r="U43" s="58">
        <v>-28.633430126235599</v>
      </c>
    </row>
    <row r="44" spans="1:21" ht="12" thickBot="1">
      <c r="A44" s="74"/>
      <c r="B44" s="71" t="s">
        <v>38</v>
      </c>
      <c r="C44" s="72"/>
      <c r="D44" s="56">
        <v>529854.01</v>
      </c>
      <c r="E44" s="59"/>
      <c r="F44" s="59"/>
      <c r="G44" s="56">
        <v>107608.56</v>
      </c>
      <c r="H44" s="57">
        <v>392.390205760583</v>
      </c>
      <c r="I44" s="56">
        <v>-127062.97</v>
      </c>
      <c r="J44" s="57">
        <v>-23.980750848710201</v>
      </c>
      <c r="K44" s="56">
        <v>-3683.78</v>
      </c>
      <c r="L44" s="57">
        <v>-3.4233150225223699</v>
      </c>
      <c r="M44" s="57">
        <v>33.4925511295463</v>
      </c>
      <c r="N44" s="56">
        <v>2961972.42</v>
      </c>
      <c r="O44" s="56">
        <v>47895289.509999998</v>
      </c>
      <c r="P44" s="56">
        <v>336</v>
      </c>
      <c r="Q44" s="56">
        <v>350</v>
      </c>
      <c r="R44" s="57">
        <v>-4</v>
      </c>
      <c r="S44" s="56">
        <v>1576.9464583333299</v>
      </c>
      <c r="T44" s="56">
        <v>1600.20551428571</v>
      </c>
      <c r="U44" s="58">
        <v>-1.4749426544870201</v>
      </c>
    </row>
    <row r="45" spans="1:21" ht="12" thickBot="1">
      <c r="A45" s="74"/>
      <c r="B45" s="71" t="s">
        <v>39</v>
      </c>
      <c r="C45" s="72"/>
      <c r="D45" s="56">
        <v>220363.41</v>
      </c>
      <c r="E45" s="59"/>
      <c r="F45" s="59"/>
      <c r="G45" s="56">
        <v>23559.84</v>
      </c>
      <c r="H45" s="57">
        <v>835.33491738483804</v>
      </c>
      <c r="I45" s="56">
        <v>25997.41</v>
      </c>
      <c r="J45" s="57">
        <v>11.79751665669</v>
      </c>
      <c r="K45" s="56">
        <v>3210.79</v>
      </c>
      <c r="L45" s="57">
        <v>13.6282334684786</v>
      </c>
      <c r="M45" s="57">
        <v>7.0968889276470897</v>
      </c>
      <c r="N45" s="56">
        <v>1273201.67</v>
      </c>
      <c r="O45" s="56">
        <v>21228498.370000001</v>
      </c>
      <c r="P45" s="56">
        <v>153</v>
      </c>
      <c r="Q45" s="56">
        <v>154</v>
      </c>
      <c r="R45" s="57">
        <v>-0.64935064935064402</v>
      </c>
      <c r="S45" s="56">
        <v>1440.2837254901999</v>
      </c>
      <c r="T45" s="56">
        <v>1545.95454545455</v>
      </c>
      <c r="U45" s="58">
        <v>-7.3368058038970601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40438.801899999999</v>
      </c>
      <c r="E47" s="62"/>
      <c r="F47" s="62"/>
      <c r="G47" s="61">
        <v>15795.6919</v>
      </c>
      <c r="H47" s="63">
        <v>156.01158946383401</v>
      </c>
      <c r="I47" s="61">
        <v>5034.2732999999998</v>
      </c>
      <c r="J47" s="63">
        <v>12.4491158577079</v>
      </c>
      <c r="K47" s="61">
        <v>1928.2298000000001</v>
      </c>
      <c r="L47" s="63">
        <v>12.2073145779705</v>
      </c>
      <c r="M47" s="63">
        <v>1.6108264170588</v>
      </c>
      <c r="N47" s="61">
        <v>225958.1862</v>
      </c>
      <c r="O47" s="61">
        <v>6516321.3191</v>
      </c>
      <c r="P47" s="61">
        <v>26</v>
      </c>
      <c r="Q47" s="61">
        <v>23</v>
      </c>
      <c r="R47" s="63">
        <v>13.0434782608696</v>
      </c>
      <c r="S47" s="61">
        <v>1555.33853461538</v>
      </c>
      <c r="T47" s="61">
        <v>730.74521739130398</v>
      </c>
      <c r="U47" s="64">
        <v>53.016966973559299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1519551</v>
      </c>
      <c r="D2" s="37">
        <v>14753346.404438499</v>
      </c>
      <c r="E2" s="37">
        <v>19518656.5192325</v>
      </c>
      <c r="F2" s="37">
        <v>-4908768.2173581198</v>
      </c>
      <c r="G2" s="37">
        <v>19518656.5192325</v>
      </c>
      <c r="H2" s="37">
        <v>-0.33598944194038499</v>
      </c>
    </row>
    <row r="3" spans="1:8">
      <c r="A3" s="37">
        <v>2</v>
      </c>
      <c r="B3" s="37">
        <v>13</v>
      </c>
      <c r="C3" s="37">
        <v>117858</v>
      </c>
      <c r="D3" s="37">
        <v>728127.14855042705</v>
      </c>
      <c r="E3" s="37">
        <v>701643.09502051305</v>
      </c>
      <c r="F3" s="37">
        <v>21716.348316239299</v>
      </c>
      <c r="G3" s="37">
        <v>701643.09502051305</v>
      </c>
      <c r="H3" s="37">
        <v>3.0021517678769701E-2</v>
      </c>
    </row>
    <row r="4" spans="1:8">
      <c r="A4" s="37">
        <v>3</v>
      </c>
      <c r="B4" s="37">
        <v>14</v>
      </c>
      <c r="C4" s="37">
        <v>303468</v>
      </c>
      <c r="D4" s="37">
        <v>1956030.86721431</v>
      </c>
      <c r="E4" s="37">
        <v>2505111.65139696</v>
      </c>
      <c r="F4" s="37">
        <v>-567522.07621805102</v>
      </c>
      <c r="G4" s="37">
        <v>2505111.65139696</v>
      </c>
      <c r="H4" s="37">
        <v>-0.292901078478215</v>
      </c>
    </row>
    <row r="5" spans="1:8">
      <c r="A5" s="37">
        <v>4</v>
      </c>
      <c r="B5" s="37">
        <v>15</v>
      </c>
      <c r="C5" s="37">
        <v>98284</v>
      </c>
      <c r="D5" s="37">
        <v>1166533.8821934599</v>
      </c>
      <c r="E5" s="37">
        <v>1714800.05999201</v>
      </c>
      <c r="F5" s="37">
        <v>-561360.03802092897</v>
      </c>
      <c r="G5" s="37">
        <v>1714800.05999201</v>
      </c>
      <c r="H5" s="37">
        <v>-0.486683336218588</v>
      </c>
    </row>
    <row r="6" spans="1:8">
      <c r="A6" s="37">
        <v>5</v>
      </c>
      <c r="B6" s="37">
        <v>16</v>
      </c>
      <c r="C6" s="37">
        <v>77500</v>
      </c>
      <c r="D6" s="37">
        <v>4383877.85278547</v>
      </c>
      <c r="E6" s="37">
        <v>4476685.3809418799</v>
      </c>
      <c r="F6" s="37">
        <v>-183352.63926752101</v>
      </c>
      <c r="G6" s="37">
        <v>4476685.3809418799</v>
      </c>
      <c r="H6" s="37">
        <v>-4.27063659631505E-2</v>
      </c>
    </row>
    <row r="7" spans="1:8">
      <c r="A7" s="37">
        <v>6</v>
      </c>
      <c r="B7" s="37">
        <v>17</v>
      </c>
      <c r="C7" s="37">
        <v>556863</v>
      </c>
      <c r="D7" s="37">
        <v>5964963.82658205</v>
      </c>
      <c r="E7" s="37">
        <v>7309702.3368786303</v>
      </c>
      <c r="F7" s="37">
        <v>-1403537.91200598</v>
      </c>
      <c r="G7" s="37">
        <v>7309702.3368786303</v>
      </c>
      <c r="H7" s="37">
        <v>-0.237639491730921</v>
      </c>
    </row>
    <row r="8" spans="1:8">
      <c r="A8" s="37">
        <v>7</v>
      </c>
      <c r="B8" s="37">
        <v>18</v>
      </c>
      <c r="C8" s="37">
        <v>382341</v>
      </c>
      <c r="D8" s="37">
        <v>696868.29978205101</v>
      </c>
      <c r="E8" s="37">
        <v>635824.55693589698</v>
      </c>
      <c r="F8" s="37">
        <v>54022.084726495697</v>
      </c>
      <c r="G8" s="37">
        <v>635824.55693589698</v>
      </c>
      <c r="H8" s="37">
        <v>7.8310281537811402E-2</v>
      </c>
    </row>
    <row r="9" spans="1:8">
      <c r="A9" s="37">
        <v>8</v>
      </c>
      <c r="B9" s="37">
        <v>19</v>
      </c>
      <c r="C9" s="37">
        <v>274685</v>
      </c>
      <c r="D9" s="37">
        <v>1248433.79006154</v>
      </c>
      <c r="E9" s="37">
        <v>1387598.12646068</v>
      </c>
      <c r="F9" s="37">
        <v>-148768.473151282</v>
      </c>
      <c r="G9" s="37">
        <v>1387598.12646068</v>
      </c>
      <c r="H9" s="37">
        <v>-0.12008791745811299</v>
      </c>
    </row>
    <row r="10" spans="1:8">
      <c r="A10" s="37">
        <v>9</v>
      </c>
      <c r="B10" s="37">
        <v>21</v>
      </c>
      <c r="C10" s="37">
        <v>641824</v>
      </c>
      <c r="D10" s="37">
        <v>2585908.6350579499</v>
      </c>
      <c r="E10" s="37">
        <v>2880541.11776667</v>
      </c>
      <c r="F10" s="37">
        <v>-323215.72550427302</v>
      </c>
      <c r="G10" s="37">
        <v>2880541.11776667</v>
      </c>
      <c r="H10" s="37">
        <v>-0.12638818919259001</v>
      </c>
    </row>
    <row r="11" spans="1:8">
      <c r="A11" s="37">
        <v>10</v>
      </c>
      <c r="B11" s="37">
        <v>22</v>
      </c>
      <c r="C11" s="37">
        <v>181356.71400000001</v>
      </c>
      <c r="D11" s="37">
        <v>2676783.7469598302</v>
      </c>
      <c r="E11" s="37">
        <v>2399566.7525093998</v>
      </c>
      <c r="F11" s="37">
        <v>261742.72564700901</v>
      </c>
      <c r="G11" s="37">
        <v>2399566.7525093998</v>
      </c>
      <c r="H11" s="37">
        <v>9.8351104144538501E-2</v>
      </c>
    </row>
    <row r="12" spans="1:8">
      <c r="A12" s="37">
        <v>11</v>
      </c>
      <c r="B12" s="37">
        <v>23</v>
      </c>
      <c r="C12" s="37">
        <v>280732.58</v>
      </c>
      <c r="D12" s="37">
        <v>2592630.5513036</v>
      </c>
      <c r="E12" s="37">
        <v>2282520.9631008501</v>
      </c>
      <c r="F12" s="37">
        <v>300683.807474359</v>
      </c>
      <c r="G12" s="37">
        <v>2282520.9631008501</v>
      </c>
      <c r="H12" s="37">
        <v>0.11639952469095401</v>
      </c>
    </row>
    <row r="13" spans="1:8">
      <c r="A13" s="37">
        <v>12</v>
      </c>
      <c r="B13" s="37">
        <v>24</v>
      </c>
      <c r="C13" s="37">
        <v>34720</v>
      </c>
      <c r="D13" s="37">
        <v>1134077.1612286</v>
      </c>
      <c r="E13" s="37">
        <v>1102629.6072777801</v>
      </c>
      <c r="F13" s="37">
        <v>11066.8438683761</v>
      </c>
      <c r="G13" s="37">
        <v>1102629.6072777801</v>
      </c>
      <c r="H13" s="37">
        <v>9.9370379217664697E-3</v>
      </c>
    </row>
    <row r="14" spans="1:8">
      <c r="A14" s="37">
        <v>13</v>
      </c>
      <c r="B14" s="37">
        <v>25</v>
      </c>
      <c r="C14" s="37">
        <v>145674</v>
      </c>
      <c r="D14" s="37">
        <v>2371097.1988425902</v>
      </c>
      <c r="E14" s="37">
        <v>2290617.3076999998</v>
      </c>
      <c r="F14" s="37">
        <v>62812.512199999997</v>
      </c>
      <c r="G14" s="37">
        <v>2290617.3076999998</v>
      </c>
      <c r="H14" s="37">
        <v>2.6689774927161E-2</v>
      </c>
    </row>
    <row r="15" spans="1:8">
      <c r="A15" s="37">
        <v>14</v>
      </c>
      <c r="B15" s="37">
        <v>26</v>
      </c>
      <c r="C15" s="37">
        <v>100607</v>
      </c>
      <c r="D15" s="37">
        <v>576634.30997941899</v>
      </c>
      <c r="E15" s="37">
        <v>508692.21762139798</v>
      </c>
      <c r="F15" s="37">
        <v>64861.952440465902</v>
      </c>
      <c r="G15" s="37">
        <v>508692.21762139798</v>
      </c>
      <c r="H15" s="37">
        <v>0.113087753216876</v>
      </c>
    </row>
    <row r="16" spans="1:8">
      <c r="A16" s="37">
        <v>15</v>
      </c>
      <c r="B16" s="37">
        <v>27</v>
      </c>
      <c r="C16" s="37">
        <v>265660.27799999999</v>
      </c>
      <c r="D16" s="37">
        <v>2114386.5290211202</v>
      </c>
      <c r="E16" s="37">
        <v>2010464.7964146801</v>
      </c>
      <c r="F16" s="37">
        <v>95848.198553793205</v>
      </c>
      <c r="G16" s="37">
        <v>2010464.7964146801</v>
      </c>
      <c r="H16" s="37">
        <v>4.5505202115143299E-2</v>
      </c>
    </row>
    <row r="17" spans="1:8">
      <c r="A17" s="37">
        <v>16</v>
      </c>
      <c r="B17" s="37">
        <v>29</v>
      </c>
      <c r="C17" s="37">
        <v>457266</v>
      </c>
      <c r="D17" s="37">
        <v>5920261.9549777796</v>
      </c>
      <c r="E17" s="37">
        <v>5517963.5263897404</v>
      </c>
      <c r="F17" s="37">
        <v>351602.97354529903</v>
      </c>
      <c r="G17" s="37">
        <v>5517963.5263897404</v>
      </c>
      <c r="H17" s="37">
        <v>5.9902715737046398E-2</v>
      </c>
    </row>
    <row r="18" spans="1:8">
      <c r="A18" s="37">
        <v>17</v>
      </c>
      <c r="B18" s="37">
        <v>31</v>
      </c>
      <c r="C18" s="37">
        <v>41927.347999999998</v>
      </c>
      <c r="D18" s="37">
        <v>434408.979967658</v>
      </c>
      <c r="E18" s="37">
        <v>364757.25671453599</v>
      </c>
      <c r="F18" s="37">
        <v>68767.881952886994</v>
      </c>
      <c r="G18" s="37">
        <v>364757.25671453599</v>
      </c>
      <c r="H18" s="37">
        <v>0.15862490042507499</v>
      </c>
    </row>
    <row r="19" spans="1:8">
      <c r="A19" s="37">
        <v>18</v>
      </c>
      <c r="B19" s="37">
        <v>32</v>
      </c>
      <c r="C19" s="37">
        <v>30819.298999999999</v>
      </c>
      <c r="D19" s="37">
        <v>488616.47941700299</v>
      </c>
      <c r="E19" s="37">
        <v>455839.93485269003</v>
      </c>
      <c r="F19" s="37">
        <v>31658.7399213512</v>
      </c>
      <c r="G19" s="37">
        <v>455839.93485269003</v>
      </c>
      <c r="H19" s="37">
        <v>6.4941181503775897E-2</v>
      </c>
    </row>
    <row r="20" spans="1:8">
      <c r="A20" s="37">
        <v>19</v>
      </c>
      <c r="B20" s="37">
        <v>33</v>
      </c>
      <c r="C20" s="37">
        <v>48005.008000000002</v>
      </c>
      <c r="D20" s="37">
        <v>785318.66356711299</v>
      </c>
      <c r="E20" s="37">
        <v>618676.70660451602</v>
      </c>
      <c r="F20" s="37">
        <v>163987.22474039</v>
      </c>
      <c r="G20" s="37">
        <v>618676.70660451602</v>
      </c>
      <c r="H20" s="37">
        <v>0.209524443599438</v>
      </c>
    </row>
    <row r="21" spans="1:8">
      <c r="A21" s="37">
        <v>20</v>
      </c>
      <c r="B21" s="37">
        <v>34</v>
      </c>
      <c r="C21" s="37">
        <v>95010.649000000005</v>
      </c>
      <c r="D21" s="37">
        <v>531506.53414930799</v>
      </c>
      <c r="E21" s="37">
        <v>412675.82862400502</v>
      </c>
      <c r="F21" s="37">
        <v>117708.325492779</v>
      </c>
      <c r="G21" s="37">
        <v>412675.82862400502</v>
      </c>
      <c r="H21" s="37">
        <v>0.22193032084224201</v>
      </c>
    </row>
    <row r="22" spans="1:8">
      <c r="A22" s="37">
        <v>21</v>
      </c>
      <c r="B22" s="37">
        <v>35</v>
      </c>
      <c r="C22" s="37">
        <v>48483.989000000001</v>
      </c>
      <c r="D22" s="37">
        <v>1598034.99862301</v>
      </c>
      <c r="E22" s="37">
        <v>1515954.5112044199</v>
      </c>
      <c r="F22" s="37">
        <v>76133.639628318604</v>
      </c>
      <c r="G22" s="37">
        <v>1515954.5112044199</v>
      </c>
      <c r="H22" s="37">
        <v>4.7819990110784298E-2</v>
      </c>
    </row>
    <row r="23" spans="1:8">
      <c r="A23" s="37">
        <v>22</v>
      </c>
      <c r="B23" s="37">
        <v>36</v>
      </c>
      <c r="C23" s="37">
        <v>186894.573</v>
      </c>
      <c r="D23" s="37">
        <v>927021.26609026501</v>
      </c>
      <c r="E23" s="37">
        <v>778304.75148007402</v>
      </c>
      <c r="F23" s="37">
        <v>146783.55417390901</v>
      </c>
      <c r="G23" s="37">
        <v>778304.75148007402</v>
      </c>
      <c r="H23" s="37">
        <v>0.158669775930354</v>
      </c>
    </row>
    <row r="24" spans="1:8">
      <c r="A24" s="37">
        <v>23</v>
      </c>
      <c r="B24" s="37">
        <v>37</v>
      </c>
      <c r="C24" s="37">
        <v>229398.122</v>
      </c>
      <c r="D24" s="37">
        <v>1904304.1209763901</v>
      </c>
      <c r="E24" s="37">
        <v>1677429.7438376199</v>
      </c>
      <c r="F24" s="37">
        <v>221643.58661990101</v>
      </c>
      <c r="G24" s="37">
        <v>1677429.7438376199</v>
      </c>
      <c r="H24" s="37">
        <v>0.116711441872812</v>
      </c>
    </row>
    <row r="25" spans="1:8">
      <c r="A25" s="37">
        <v>24</v>
      </c>
      <c r="B25" s="37">
        <v>38</v>
      </c>
      <c r="C25" s="37">
        <v>883829.31400000001</v>
      </c>
      <c r="D25" s="37">
        <v>3509485.7181132701</v>
      </c>
      <c r="E25" s="37">
        <v>3676935.0592530998</v>
      </c>
      <c r="F25" s="37">
        <v>-170591.62516017701</v>
      </c>
      <c r="G25" s="37">
        <v>3676935.0592530998</v>
      </c>
      <c r="H25" s="37">
        <v>-4.8652286453596802E-2</v>
      </c>
    </row>
    <row r="26" spans="1:8">
      <c r="A26" s="37">
        <v>25</v>
      </c>
      <c r="B26" s="37">
        <v>39</v>
      </c>
      <c r="C26" s="37">
        <v>107186.03200000001</v>
      </c>
      <c r="D26" s="37">
        <v>172948.498339157</v>
      </c>
      <c r="E26" s="37">
        <v>135093.598262321</v>
      </c>
      <c r="F26" s="37">
        <v>37577.386204209899</v>
      </c>
      <c r="G26" s="37">
        <v>135093.598262321</v>
      </c>
      <c r="H26" s="37">
        <v>0.21762420779788699</v>
      </c>
    </row>
    <row r="27" spans="1:8">
      <c r="A27" s="37">
        <v>26</v>
      </c>
      <c r="B27" s="37">
        <v>42</v>
      </c>
      <c r="C27" s="37">
        <v>24058.68</v>
      </c>
      <c r="D27" s="37">
        <v>421267.51702478598</v>
      </c>
      <c r="E27" s="37">
        <v>381506.27600000001</v>
      </c>
      <c r="F27" s="37">
        <v>38685.285499999998</v>
      </c>
      <c r="G27" s="37">
        <v>381506.27600000001</v>
      </c>
      <c r="H27" s="37">
        <v>9.2065831502901305E-2</v>
      </c>
    </row>
    <row r="28" spans="1:8">
      <c r="A28" s="37">
        <v>27</v>
      </c>
      <c r="B28" s="37">
        <v>75</v>
      </c>
      <c r="C28" s="37">
        <v>191</v>
      </c>
      <c r="D28" s="37">
        <v>134531.623931624</v>
      </c>
      <c r="E28" s="37">
        <v>123176.128205128</v>
      </c>
      <c r="F28" s="37">
        <v>11355.495726495699</v>
      </c>
      <c r="G28" s="37">
        <v>123176.128205128</v>
      </c>
      <c r="H28" s="37">
        <v>8.4407631415102699E-2</v>
      </c>
    </row>
    <row r="29" spans="1:8">
      <c r="A29" s="37">
        <v>28</v>
      </c>
      <c r="B29" s="37">
        <v>76</v>
      </c>
      <c r="C29" s="37">
        <v>4099</v>
      </c>
      <c r="D29" s="37">
        <v>713771.50978546997</v>
      </c>
      <c r="E29" s="37">
        <v>684194.49531367503</v>
      </c>
      <c r="F29" s="37">
        <v>28550.040112820501</v>
      </c>
      <c r="G29" s="37">
        <v>684194.49531367503</v>
      </c>
      <c r="H29" s="37">
        <v>4.0056484046891501E-2</v>
      </c>
    </row>
    <row r="30" spans="1:8">
      <c r="A30" s="37">
        <v>29</v>
      </c>
      <c r="B30" s="37">
        <v>99</v>
      </c>
      <c r="C30" s="37">
        <v>26</v>
      </c>
      <c r="D30" s="37">
        <v>40438.801906058499</v>
      </c>
      <c r="E30" s="37">
        <v>35404.528674079098</v>
      </c>
      <c r="F30" s="37">
        <v>5034.2732319794304</v>
      </c>
      <c r="G30" s="37">
        <v>35404.528674079098</v>
      </c>
      <c r="H30" s="37">
        <v>0.124491156876366</v>
      </c>
    </row>
    <row r="31" spans="1:8">
      <c r="A31" s="30">
        <v>30</v>
      </c>
      <c r="B31" s="39">
        <v>43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214</v>
      </c>
      <c r="D34" s="34">
        <v>347050.51</v>
      </c>
      <c r="E34" s="34">
        <v>346421.66</v>
      </c>
      <c r="F34" s="30"/>
      <c r="G34" s="30"/>
      <c r="H34" s="30"/>
    </row>
    <row r="35" spans="1:8">
      <c r="A35" s="30"/>
      <c r="B35" s="33">
        <v>71</v>
      </c>
      <c r="C35" s="34">
        <v>295</v>
      </c>
      <c r="D35" s="34">
        <v>792468.54</v>
      </c>
      <c r="E35" s="34">
        <v>912702.35</v>
      </c>
      <c r="F35" s="30"/>
      <c r="G35" s="30"/>
      <c r="H35" s="30"/>
    </row>
    <row r="36" spans="1:8">
      <c r="A36" s="30"/>
      <c r="B36" s="33">
        <v>72</v>
      </c>
      <c r="C36" s="34">
        <v>118</v>
      </c>
      <c r="D36" s="34">
        <v>373621.4</v>
      </c>
      <c r="E36" s="34">
        <v>385862.61</v>
      </c>
      <c r="F36" s="30"/>
      <c r="G36" s="30"/>
      <c r="H36" s="30"/>
    </row>
    <row r="37" spans="1:8">
      <c r="A37" s="30"/>
      <c r="B37" s="33">
        <v>73</v>
      </c>
      <c r="C37" s="34">
        <v>329</v>
      </c>
      <c r="D37" s="34">
        <v>807058.35</v>
      </c>
      <c r="E37" s="34">
        <v>978407.38</v>
      </c>
      <c r="F37" s="30"/>
      <c r="G37" s="30"/>
      <c r="H37" s="30"/>
    </row>
    <row r="38" spans="1:8">
      <c r="A38" s="30"/>
      <c r="B38" s="33">
        <v>77</v>
      </c>
      <c r="C38" s="34">
        <v>312</v>
      </c>
      <c r="D38" s="34">
        <v>529854.01</v>
      </c>
      <c r="E38" s="34">
        <v>656916.98</v>
      </c>
      <c r="F38" s="30"/>
      <c r="G38" s="30"/>
      <c r="H38" s="30"/>
    </row>
    <row r="39" spans="1:8">
      <c r="A39" s="30"/>
      <c r="B39" s="33">
        <v>78</v>
      </c>
      <c r="C39" s="34">
        <v>143</v>
      </c>
      <c r="D39" s="34">
        <v>220363.41</v>
      </c>
      <c r="E39" s="34">
        <v>194366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2016-09-13T05:10:38Z</dcterms:modified>
</cp:coreProperties>
</file>