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<sst xmlns="http://schemas.openxmlformats.org/spreadsheetml/2006/main" count="121" uniqueCount="80">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</sst>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3" sqref="K3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22949995.767600004</v>
      </c>
      <c r="F3" s="25">
        <f>RA!I7</f>
        <v>1180043.7420999999</v>
      </c>
      <c r="G3" s="16">
        <f>SUM(G4:G42)</f>
        <v>21769952.025500007</v>
      </c>
      <c r="H3" s="27">
        <f>RA!J7</f>
        <v>5.1418037460640598</v>
      </c>
      <c r="I3" s="20">
        <f>SUM(I4:I42)</f>
        <v>22950003.8249656</v>
      </c>
      <c r="J3" s="21">
        <f>SUM(J4:J42)</f>
        <v>21769951.868945561</v>
      </c>
      <c r="K3" s="22">
        <f>E3-I3</f>
        <v>-8.0573655962944031</v>
      </c>
      <c r="L3" s="22">
        <f>G3-J3</f>
        <v>0.1565544456243515</v>
      </c>
    </row>
    <row r="4" spans="1:13">
      <c r="A4" s="70">
        <f>RA!A8</f>
        <v>42630</v>
      </c>
      <c r="B4" s="12">
        <v>12</v>
      </c>
      <c r="C4" s="65" t="s">
        <v>6</v>
      </c>
      <c r="D4" s="65"/>
      <c r="E4" s="15">
        <f>VLOOKUP(C4,RA!B8:D35,3,0)</f>
        <v>743951.35549999995</v>
      </c>
      <c r="F4" s="25">
        <f>VLOOKUP(C4,RA!B8:I38,8,0)</f>
        <v>200502.83050000001</v>
      </c>
      <c r="G4" s="16">
        <f t="shared" ref="G4:G42" si="0">E4-F4</f>
        <v>543448.52499999991</v>
      </c>
      <c r="H4" s="27">
        <f>RA!J8</f>
        <v>26.951067299990999</v>
      </c>
      <c r="I4" s="20">
        <f>VLOOKUP(B4,RMS!B:D,3,FALSE)</f>
        <v>743952.45396581199</v>
      </c>
      <c r="J4" s="21">
        <f>VLOOKUP(B4,RMS!B:E,4,FALSE)</f>
        <v>543448.54301452998</v>
      </c>
      <c r="K4" s="22">
        <f t="shared" ref="K4:K42" si="1">E4-I4</f>
        <v>-1.0984658120432869</v>
      </c>
      <c r="L4" s="22">
        <f t="shared" ref="L4:L42" si="2">G4-J4</f>
        <v>-1.8014530069194734E-2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122295.8787</v>
      </c>
      <c r="F5" s="25">
        <f>VLOOKUP(C5,RA!B9:I39,8,0)</f>
        <v>27579.881799999999</v>
      </c>
      <c r="G5" s="16">
        <f t="shared" si="0"/>
        <v>94715.996899999998</v>
      </c>
      <c r="H5" s="27">
        <f>RA!J9</f>
        <v>22.551767151250701</v>
      </c>
      <c r="I5" s="20">
        <f>VLOOKUP(B5,RMS!B:D,3,FALSE)</f>
        <v>122295.936817094</v>
      </c>
      <c r="J5" s="21">
        <f>VLOOKUP(B5,RMS!B:E,4,FALSE)</f>
        <v>94715.997440170904</v>
      </c>
      <c r="K5" s="22">
        <f t="shared" si="1"/>
        <v>-5.8117093998589553E-2</v>
      </c>
      <c r="L5" s="22">
        <f t="shared" si="2"/>
        <v>-5.4017090587876737E-4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166171.0735</v>
      </c>
      <c r="F6" s="25">
        <f>VLOOKUP(C6,RA!B10:I40,8,0)</f>
        <v>49593.978900000002</v>
      </c>
      <c r="G6" s="16">
        <f t="shared" si="0"/>
        <v>116577.0946</v>
      </c>
      <c r="H6" s="27">
        <f>RA!J10</f>
        <v>29.845133605639301</v>
      </c>
      <c r="I6" s="20">
        <f>VLOOKUP(B6,RMS!B:D,3,FALSE)</f>
        <v>166173.61942666199</v>
      </c>
      <c r="J6" s="21">
        <f>VLOOKUP(B6,RMS!B:E,4,FALSE)</f>
        <v>116577.094972602</v>
      </c>
      <c r="K6" s="22">
        <f>E6-I6</f>
        <v>-2.5459266619873233</v>
      </c>
      <c r="L6" s="22">
        <f t="shared" si="2"/>
        <v>-3.7260200770106167E-4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49311.726900000001</v>
      </c>
      <c r="F7" s="25">
        <f>VLOOKUP(C7,RA!B11:I41,8,0)</f>
        <v>11630.162399999999</v>
      </c>
      <c r="G7" s="16">
        <f t="shared" si="0"/>
        <v>37681.5645</v>
      </c>
      <c r="H7" s="27">
        <f>RA!J11</f>
        <v>23.5849829870793</v>
      </c>
      <c r="I7" s="20">
        <f>VLOOKUP(B7,RMS!B:D,3,FALSE)</f>
        <v>49311.772470123302</v>
      </c>
      <c r="J7" s="21">
        <f>VLOOKUP(B7,RMS!B:E,4,FALSE)</f>
        <v>37681.566212518002</v>
      </c>
      <c r="K7" s="22">
        <f t="shared" si="1"/>
        <v>-4.5570123300421983E-2</v>
      </c>
      <c r="L7" s="22">
        <f t="shared" si="2"/>
        <v>-1.7125180020229891E-3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132305.64139999999</v>
      </c>
      <c r="F8" s="25">
        <f>VLOOKUP(C8,RA!B12:I42,8,0)</f>
        <v>27990.7435</v>
      </c>
      <c r="G8" s="16">
        <f t="shared" si="0"/>
        <v>104314.8979</v>
      </c>
      <c r="H8" s="27">
        <f>RA!J12</f>
        <v>21.156122447851999</v>
      </c>
      <c r="I8" s="20">
        <f>VLOOKUP(B8,RMS!B:D,3,FALSE)</f>
        <v>132305.64311111101</v>
      </c>
      <c r="J8" s="21">
        <f>VLOOKUP(B8,RMS!B:E,4,FALSE)</f>
        <v>104314.899279487</v>
      </c>
      <c r="K8" s="22">
        <f t="shared" si="1"/>
        <v>-1.711111020995304E-3</v>
      </c>
      <c r="L8" s="22">
        <f t="shared" si="2"/>
        <v>-1.3794870028505102E-3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259806.50899999999</v>
      </c>
      <c r="F9" s="25">
        <f>VLOOKUP(C9,RA!B13:I43,8,0)</f>
        <v>82970.779899999994</v>
      </c>
      <c r="G9" s="16">
        <f t="shared" si="0"/>
        <v>176835.7291</v>
      </c>
      <c r="H9" s="27">
        <f>RA!J13</f>
        <v>31.935604777323</v>
      </c>
      <c r="I9" s="20">
        <f>VLOOKUP(B9,RMS!B:D,3,FALSE)</f>
        <v>259806.82634529899</v>
      </c>
      <c r="J9" s="21">
        <f>VLOOKUP(B9,RMS!B:E,4,FALSE)</f>
        <v>176835.72548632501</v>
      </c>
      <c r="K9" s="22">
        <f t="shared" si="1"/>
        <v>-0.31734529900131747</v>
      </c>
      <c r="L9" s="22">
        <f t="shared" si="2"/>
        <v>3.613674984080717E-3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79869.758000000002</v>
      </c>
      <c r="F10" s="25">
        <f>VLOOKUP(C10,RA!B14:I43,8,0)</f>
        <v>16453.678800000002</v>
      </c>
      <c r="G10" s="16">
        <f t="shared" si="0"/>
        <v>63416.0792</v>
      </c>
      <c r="H10" s="27">
        <f>RA!J14</f>
        <v>20.600636851810702</v>
      </c>
      <c r="I10" s="20">
        <f>VLOOKUP(B10,RMS!B:D,3,FALSE)</f>
        <v>79869.759562393199</v>
      </c>
      <c r="J10" s="21">
        <f>VLOOKUP(B10,RMS!B:E,4,FALSE)</f>
        <v>63416.078693162402</v>
      </c>
      <c r="K10" s="22">
        <f t="shared" si="1"/>
        <v>-1.5623931976733729E-3</v>
      </c>
      <c r="L10" s="22">
        <f t="shared" si="2"/>
        <v>5.0683759764069691E-4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86996.813899999994</v>
      </c>
      <c r="F11" s="25">
        <f>VLOOKUP(C11,RA!B15:I44,8,0)</f>
        <v>1612.915</v>
      </c>
      <c r="G11" s="16">
        <f t="shared" si="0"/>
        <v>85383.8989</v>
      </c>
      <c r="H11" s="27">
        <f>RA!J15</f>
        <v>1.8539931839963599</v>
      </c>
      <c r="I11" s="20">
        <f>VLOOKUP(B11,RMS!B:D,3,FALSE)</f>
        <v>86996.8482008547</v>
      </c>
      <c r="J11" s="21">
        <f>VLOOKUP(B11,RMS!B:E,4,FALSE)</f>
        <v>85383.900535897395</v>
      </c>
      <c r="K11" s="22">
        <f t="shared" si="1"/>
        <v>-3.4300854706089012E-2</v>
      </c>
      <c r="L11" s="22">
        <f t="shared" si="2"/>
        <v>-1.6358973953174427E-3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1422604.0732</v>
      </c>
      <c r="F12" s="25">
        <f>VLOOKUP(C12,RA!B16:I45,8,0)</f>
        <v>-45943.772799999999</v>
      </c>
      <c r="G12" s="16">
        <f t="shared" si="0"/>
        <v>1468547.8459999999</v>
      </c>
      <c r="H12" s="27">
        <f>RA!J16</f>
        <v>-3.2295544252628399</v>
      </c>
      <c r="I12" s="20">
        <f>VLOOKUP(B12,RMS!B:D,3,FALSE)</f>
        <v>1422603.2063314901</v>
      </c>
      <c r="J12" s="21">
        <f>VLOOKUP(B12,RMS!B:E,4,FALSE)</f>
        <v>1468547.8459999999</v>
      </c>
      <c r="K12" s="22">
        <f t="shared" si="1"/>
        <v>0.86686850991100073</v>
      </c>
      <c r="L12" s="22">
        <f t="shared" si="2"/>
        <v>0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934341.62419999996</v>
      </c>
      <c r="F13" s="25">
        <f>VLOOKUP(C13,RA!B17:I46,8,0)</f>
        <v>-205019.5043</v>
      </c>
      <c r="G13" s="16">
        <f t="shared" si="0"/>
        <v>1139361.1284999999</v>
      </c>
      <c r="H13" s="27">
        <f>RA!J17</f>
        <v>-21.942670538256401</v>
      </c>
      <c r="I13" s="20">
        <f>VLOOKUP(B13,RMS!B:D,3,FALSE)</f>
        <v>934341.62448290596</v>
      </c>
      <c r="J13" s="21">
        <f>VLOOKUP(B13,RMS!B:E,4,FALSE)</f>
        <v>1139361.1214401701</v>
      </c>
      <c r="K13" s="22">
        <f t="shared" si="1"/>
        <v>-2.8290599584579468E-4</v>
      </c>
      <c r="L13" s="22">
        <f t="shared" si="2"/>
        <v>7.0598297752439976E-3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1964646.3271000001</v>
      </c>
      <c r="F14" s="25">
        <f>VLOOKUP(C14,RA!B18:I47,8,0)</f>
        <v>188647.86840000001</v>
      </c>
      <c r="G14" s="16">
        <f t="shared" si="0"/>
        <v>1775998.4587000001</v>
      </c>
      <c r="H14" s="27">
        <f>RA!J18</f>
        <v>9.6021286782166904</v>
      </c>
      <c r="I14" s="20">
        <f>VLOOKUP(B14,RMS!B:D,3,FALSE)</f>
        <v>1964646.7643540399</v>
      </c>
      <c r="J14" s="21">
        <f>VLOOKUP(B14,RMS!B:E,4,FALSE)</f>
        <v>1775998.4081846201</v>
      </c>
      <c r="K14" s="22">
        <f t="shared" si="1"/>
        <v>-0.43725403980351985</v>
      </c>
      <c r="L14" s="22">
        <f t="shared" si="2"/>
        <v>5.0515379989519715E-2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918978.84909999999</v>
      </c>
      <c r="F15" s="25">
        <f>VLOOKUP(C15,RA!B19:I48,8,0)</f>
        <v>-44562.497300000003</v>
      </c>
      <c r="G15" s="16">
        <f t="shared" si="0"/>
        <v>963541.34640000004</v>
      </c>
      <c r="H15" s="27">
        <f>RA!J19</f>
        <v>-4.8491319842281699</v>
      </c>
      <c r="I15" s="20">
        <f>VLOOKUP(B15,RMS!B:D,3,FALSE)</f>
        <v>918978.858401709</v>
      </c>
      <c r="J15" s="21">
        <f>VLOOKUP(B15,RMS!B:E,4,FALSE)</f>
        <v>963541.34180170903</v>
      </c>
      <c r="K15" s="22">
        <f t="shared" si="1"/>
        <v>-9.3017090111970901E-3</v>
      </c>
      <c r="L15" s="22">
        <f t="shared" si="2"/>
        <v>4.5982910087332129E-3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1597667.5356999999</v>
      </c>
      <c r="F16" s="25">
        <f>VLOOKUP(C16,RA!B20:I49,8,0)</f>
        <v>91896.950500000006</v>
      </c>
      <c r="G16" s="16">
        <f t="shared" si="0"/>
        <v>1505770.5851999999</v>
      </c>
      <c r="H16" s="27">
        <f>RA!J20</f>
        <v>5.7519445345515097</v>
      </c>
      <c r="I16" s="20">
        <f>VLOOKUP(B16,RMS!B:D,3,FALSE)</f>
        <v>1597667.86468943</v>
      </c>
      <c r="J16" s="21">
        <f>VLOOKUP(B16,RMS!B:E,4,FALSE)</f>
        <v>1505770.5852000001</v>
      </c>
      <c r="K16" s="22">
        <f t="shared" si="1"/>
        <v>-0.32898943009786308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427104.95400000003</v>
      </c>
      <c r="F17" s="25">
        <f>VLOOKUP(C17,RA!B21:I50,8,0)</f>
        <v>53565.958100000003</v>
      </c>
      <c r="G17" s="16">
        <f t="shared" si="0"/>
        <v>373538.99590000004</v>
      </c>
      <c r="H17" s="27">
        <f>RA!J21</f>
        <v>12.541638208204899</v>
      </c>
      <c r="I17" s="20">
        <f>VLOOKUP(B17,RMS!B:D,3,FALSE)</f>
        <v>427104.27990602801</v>
      </c>
      <c r="J17" s="21">
        <f>VLOOKUP(B17,RMS!B:E,4,FALSE)</f>
        <v>373538.99592187401</v>
      </c>
      <c r="K17" s="22">
        <f t="shared" si="1"/>
        <v>0.67409397201845422</v>
      </c>
      <c r="L17" s="22">
        <f t="shared" si="2"/>
        <v>-2.1873973309993744E-5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1648291.3517</v>
      </c>
      <c r="F18" s="25">
        <f>VLOOKUP(C18,RA!B22:I51,8,0)</f>
        <v>76604.738700000002</v>
      </c>
      <c r="G18" s="16">
        <f t="shared" si="0"/>
        <v>1571686.6129999999</v>
      </c>
      <c r="H18" s="27">
        <f>RA!J22</f>
        <v>4.6475241540879297</v>
      </c>
      <c r="I18" s="20">
        <f>VLOOKUP(B18,RMS!B:D,3,FALSE)</f>
        <v>1648293.4703893401</v>
      </c>
      <c r="J18" s="21">
        <f>VLOOKUP(B18,RMS!B:E,4,FALSE)</f>
        <v>1571686.6122739699</v>
      </c>
      <c r="K18" s="22">
        <f t="shared" si="1"/>
        <v>-2.1186893400736153</v>
      </c>
      <c r="L18" s="22">
        <f t="shared" si="2"/>
        <v>7.2602997533977032E-4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3477836.3377999999</v>
      </c>
      <c r="F19" s="25">
        <f>VLOOKUP(C19,RA!B23:I52,8,0)</f>
        <v>159404.45110000001</v>
      </c>
      <c r="G19" s="16">
        <f t="shared" si="0"/>
        <v>3318431.8866999997</v>
      </c>
      <c r="H19" s="27">
        <f>RA!J23</f>
        <v>4.5834373908703201</v>
      </c>
      <c r="I19" s="20">
        <f>VLOOKUP(B19,RMS!B:D,3,FALSE)</f>
        <v>3477838.32649145</v>
      </c>
      <c r="J19" s="21">
        <f>VLOOKUP(B19,RMS!B:E,4,FALSE)</f>
        <v>3318431.91775299</v>
      </c>
      <c r="K19" s="22">
        <f t="shared" si="1"/>
        <v>-1.9886914500966668</v>
      </c>
      <c r="L19" s="22">
        <f t="shared" si="2"/>
        <v>-3.1052990350872278E-2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356967.05300000001</v>
      </c>
      <c r="F20" s="25">
        <f>VLOOKUP(C20,RA!B24:I53,8,0)</f>
        <v>52186.5052</v>
      </c>
      <c r="G20" s="16">
        <f t="shared" si="0"/>
        <v>304780.5478</v>
      </c>
      <c r="H20" s="27">
        <f>RA!J24</f>
        <v>14.619417887846399</v>
      </c>
      <c r="I20" s="20">
        <f>VLOOKUP(B20,RMS!B:D,3,FALSE)</f>
        <v>356967.15310217801</v>
      </c>
      <c r="J20" s="21">
        <f>VLOOKUP(B20,RMS!B:E,4,FALSE)</f>
        <v>304780.55245846597</v>
      </c>
      <c r="K20" s="22">
        <f t="shared" si="1"/>
        <v>-0.10010217799572274</v>
      </c>
      <c r="L20" s="22">
        <f t="shared" si="2"/>
        <v>-4.6584659721702337E-3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442324.08309999999</v>
      </c>
      <c r="F21" s="25">
        <f>VLOOKUP(C21,RA!B25:I54,8,0)</f>
        <v>24884.118900000001</v>
      </c>
      <c r="G21" s="16">
        <f t="shared" si="0"/>
        <v>417439.96419999999</v>
      </c>
      <c r="H21" s="27">
        <f>RA!J25</f>
        <v>5.6257662313119496</v>
      </c>
      <c r="I21" s="20">
        <f>VLOOKUP(B21,RMS!B:D,3,FALSE)</f>
        <v>442324.08744965598</v>
      </c>
      <c r="J21" s="21">
        <f>VLOOKUP(B21,RMS!B:E,4,FALSE)</f>
        <v>417439.94697123399</v>
      </c>
      <c r="K21" s="22">
        <f t="shared" si="1"/>
        <v>-4.3496559956111014E-3</v>
      </c>
      <c r="L21" s="22">
        <f t="shared" si="2"/>
        <v>1.7228765995241702E-2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635245.74320000003</v>
      </c>
      <c r="F22" s="25">
        <f>VLOOKUP(C22,RA!B26:I55,8,0)</f>
        <v>139715.9669</v>
      </c>
      <c r="G22" s="16">
        <f t="shared" si="0"/>
        <v>495529.77630000003</v>
      </c>
      <c r="H22" s="27">
        <f>RA!J26</f>
        <v>21.994002855681</v>
      </c>
      <c r="I22" s="20">
        <f>VLOOKUP(B22,RMS!B:D,3,FALSE)</f>
        <v>635245.718201551</v>
      </c>
      <c r="J22" s="21">
        <f>VLOOKUP(B22,RMS!B:E,4,FALSE)</f>
        <v>495529.75490151002</v>
      </c>
      <c r="K22" s="22">
        <f t="shared" si="1"/>
        <v>2.4998449021950364E-2</v>
      </c>
      <c r="L22" s="22">
        <f t="shared" si="2"/>
        <v>2.1398490003775805E-2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296393.31679999997</v>
      </c>
      <c r="F23" s="25">
        <f>VLOOKUP(C23,RA!B27:I56,8,0)</f>
        <v>28970.5016</v>
      </c>
      <c r="G23" s="16">
        <f t="shared" si="0"/>
        <v>267422.81519999995</v>
      </c>
      <c r="H23" s="27">
        <f>RA!J27</f>
        <v>9.7743437378342399</v>
      </c>
      <c r="I23" s="20">
        <f>VLOOKUP(B23,RMS!B:D,3,FALSE)</f>
        <v>296393.13299226202</v>
      </c>
      <c r="J23" s="21">
        <f>VLOOKUP(B23,RMS!B:E,4,FALSE)</f>
        <v>267422.82127578801</v>
      </c>
      <c r="K23" s="22">
        <f t="shared" si="1"/>
        <v>0.18380773795070127</v>
      </c>
      <c r="L23" s="22">
        <f t="shared" si="2"/>
        <v>-6.0757880564779043E-3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1096490.034</v>
      </c>
      <c r="F24" s="25">
        <f>VLOOKUP(C24,RA!B28:I57,8,0)</f>
        <v>38384.417300000001</v>
      </c>
      <c r="G24" s="16">
        <f t="shared" si="0"/>
        <v>1058105.6166999999</v>
      </c>
      <c r="H24" s="27">
        <f>RA!J28</f>
        <v>3.5006626699536398</v>
      </c>
      <c r="I24" s="20">
        <f>VLOOKUP(B24,RMS!B:D,3,FALSE)</f>
        <v>1096490.8270690299</v>
      </c>
      <c r="J24" s="21">
        <f>VLOOKUP(B24,RMS!B:E,4,FALSE)</f>
        <v>1058105.62560442</v>
      </c>
      <c r="K24" s="22">
        <f t="shared" si="1"/>
        <v>-0.79306902992539108</v>
      </c>
      <c r="L24" s="22">
        <f t="shared" si="2"/>
        <v>-8.9044200722128153E-3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792791.42139999999</v>
      </c>
      <c r="F25" s="25">
        <f>VLOOKUP(C25,RA!B29:I58,8,0)</f>
        <v>101355.6401</v>
      </c>
      <c r="G25" s="16">
        <f t="shared" si="0"/>
        <v>691435.78130000003</v>
      </c>
      <c r="H25" s="27">
        <f>RA!J29</f>
        <v>12.784653991464101</v>
      </c>
      <c r="I25" s="20">
        <f>VLOOKUP(B25,RMS!B:D,3,FALSE)</f>
        <v>792791.53835929197</v>
      </c>
      <c r="J25" s="21">
        <f>VLOOKUP(B25,RMS!B:E,4,FALSE)</f>
        <v>691435.73161820194</v>
      </c>
      <c r="K25" s="22">
        <f t="shared" si="1"/>
        <v>-0.11695929197594523</v>
      </c>
      <c r="L25" s="22">
        <f t="shared" si="2"/>
        <v>4.9681798089295626E-2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1614245.2875000001</v>
      </c>
      <c r="F26" s="25">
        <f>VLOOKUP(C26,RA!B30:I59,8,0)</f>
        <v>194944.39369999999</v>
      </c>
      <c r="G26" s="16">
        <f t="shared" si="0"/>
        <v>1419300.8938000002</v>
      </c>
      <c r="H26" s="27">
        <f>RA!J30</f>
        <v>12.076503813241001</v>
      </c>
      <c r="I26" s="20">
        <f>VLOOKUP(B26,RMS!B:D,3,FALSE)</f>
        <v>1614245.30162035</v>
      </c>
      <c r="J26" s="21">
        <f>VLOOKUP(B26,RMS!B:E,4,FALSE)</f>
        <v>1419300.8894577399</v>
      </c>
      <c r="K26" s="22">
        <f t="shared" si="1"/>
        <v>-1.4120349893346429E-2</v>
      </c>
      <c r="L26" s="22">
        <f t="shared" si="2"/>
        <v>4.342260304838419E-3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940835.07609999995</v>
      </c>
      <c r="F27" s="25">
        <f>VLOOKUP(C27,RA!B31:I60,8,0)</f>
        <v>35861.974900000001</v>
      </c>
      <c r="G27" s="16">
        <f t="shared" si="0"/>
        <v>904973.10119999992</v>
      </c>
      <c r="H27" s="27">
        <f>RA!J31</f>
        <v>3.8117174636661102</v>
      </c>
      <c r="I27" s="20">
        <f>VLOOKUP(B27,RMS!B:D,3,FALSE)</f>
        <v>940834.96716637199</v>
      </c>
      <c r="J27" s="21">
        <f>VLOOKUP(B27,RMS!B:E,4,FALSE)</f>
        <v>904973.01576548698</v>
      </c>
      <c r="K27" s="22">
        <f t="shared" si="1"/>
        <v>0.1089336279546842</v>
      </c>
      <c r="L27" s="22">
        <f t="shared" si="2"/>
        <v>8.5434512933716178E-2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140117.5735</v>
      </c>
      <c r="F28" s="25">
        <f>VLOOKUP(C28,RA!B32:I61,8,0)</f>
        <v>29040.762699999999</v>
      </c>
      <c r="G28" s="16">
        <f t="shared" si="0"/>
        <v>111076.81080000001</v>
      </c>
      <c r="H28" s="27">
        <f>RA!J32</f>
        <v>20.725996015053699</v>
      </c>
      <c r="I28" s="20">
        <f>VLOOKUP(B28,RMS!B:D,3,FALSE)</f>
        <v>140117.488156259</v>
      </c>
      <c r="J28" s="21">
        <f>VLOOKUP(B28,RMS!B:E,4,FALSE)</f>
        <v>111076.832984387</v>
      </c>
      <c r="K28" s="22">
        <f t="shared" si="1"/>
        <v>8.5343740996904671E-2</v>
      </c>
      <c r="L28" s="22">
        <f t="shared" si="2"/>
        <v>-2.2184386994922534E-2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205035.98360000001</v>
      </c>
      <c r="F30" s="25">
        <f>VLOOKUP(C30,RA!B34:I64,8,0)</f>
        <v>25988.466499999999</v>
      </c>
      <c r="G30" s="16">
        <f t="shared" si="0"/>
        <v>179047.5171</v>
      </c>
      <c r="H30" s="27">
        <f>RA!J34</f>
        <v>0</v>
      </c>
      <c r="I30" s="20">
        <f>VLOOKUP(B30,RMS!B:D,3,FALSE)</f>
        <v>205035.98316444299</v>
      </c>
      <c r="J30" s="21">
        <f>VLOOKUP(B30,RMS!B:E,4,FALSE)</f>
        <v>179047.50889999999</v>
      </c>
      <c r="K30" s="22">
        <f t="shared" si="1"/>
        <v>4.3555701267905533E-4</v>
      </c>
      <c r="L30" s="22">
        <f t="shared" si="2"/>
        <v>8.2000000111293048E-3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12.6750758787298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271636.67</v>
      </c>
      <c r="F32" s="25">
        <f>VLOOKUP(C32,RA!B34:I65,8,0)</f>
        <v>7489.64</v>
      </c>
      <c r="G32" s="16">
        <f t="shared" si="0"/>
        <v>264147.02999999997</v>
      </c>
      <c r="H32" s="27">
        <f>RA!J34</f>
        <v>0</v>
      </c>
      <c r="I32" s="20">
        <f>VLOOKUP(B32,RMS!B:D,3,FALSE)</f>
        <v>271636.67</v>
      </c>
      <c r="J32" s="21">
        <f>VLOOKUP(B32,RMS!B:E,4,FALSE)</f>
        <v>264147.03000000003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443032.66</v>
      </c>
      <c r="F33" s="25">
        <f>VLOOKUP(C33,RA!B34:I65,8,0)</f>
        <v>-79608.69</v>
      </c>
      <c r="G33" s="16">
        <f t="shared" si="0"/>
        <v>522641.35</v>
      </c>
      <c r="H33" s="27">
        <f>RA!J34</f>
        <v>0</v>
      </c>
      <c r="I33" s="20">
        <f>VLOOKUP(B33,RMS!B:D,3,FALSE)</f>
        <v>443032.66</v>
      </c>
      <c r="J33" s="21">
        <f>VLOOKUP(B33,RMS!B:E,4,FALSE)</f>
        <v>522641.35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180970.07</v>
      </c>
      <c r="F34" s="25">
        <f>VLOOKUP(C34,RA!B34:I66,8,0)</f>
        <v>-11582.91</v>
      </c>
      <c r="G34" s="16">
        <f t="shared" si="0"/>
        <v>192552.98</v>
      </c>
      <c r="H34" s="27">
        <f>RA!J35</f>
        <v>12.6750758787298</v>
      </c>
      <c r="I34" s="20">
        <f>VLOOKUP(B34,RMS!B:D,3,FALSE)</f>
        <v>180970.07</v>
      </c>
      <c r="J34" s="21">
        <f>VLOOKUP(B34,RMS!B:E,4,FALSE)</f>
        <v>192552.98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470251.47</v>
      </c>
      <c r="F35" s="25">
        <f>VLOOKUP(C35,RA!B34:I67,8,0)</f>
        <v>-93161.56</v>
      </c>
      <c r="G35" s="16">
        <f t="shared" si="0"/>
        <v>563413.03</v>
      </c>
      <c r="H35" s="27">
        <f>RA!J34</f>
        <v>0</v>
      </c>
      <c r="I35" s="20">
        <f>VLOOKUP(B35,RMS!B:D,3,FALSE)</f>
        <v>470251.47</v>
      </c>
      <c r="J35" s="21">
        <f>VLOOKUP(B35,RMS!B:E,4,FALSE)</f>
        <v>563413.03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12.6750758787298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79380.341899999999</v>
      </c>
      <c r="F37" s="25">
        <f>VLOOKUP(C37,RA!B8:I68,8,0)</f>
        <v>6124.7915000000003</v>
      </c>
      <c r="G37" s="16">
        <f t="shared" si="0"/>
        <v>73255.550399999993</v>
      </c>
      <c r="H37" s="27">
        <f>RA!J35</f>
        <v>12.6750758787298</v>
      </c>
      <c r="I37" s="20">
        <f>VLOOKUP(B37,RMS!B:D,3,FALSE)</f>
        <v>79380.341880341904</v>
      </c>
      <c r="J37" s="21">
        <f>VLOOKUP(B37,RMS!B:E,4,FALSE)</f>
        <v>73255.551282051296</v>
      </c>
      <c r="K37" s="22">
        <f t="shared" si="1"/>
        <v>1.965809497050941E-5</v>
      </c>
      <c r="L37" s="22">
        <f t="shared" si="2"/>
        <v>-8.8205130305141211E-4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513097.86989999999</v>
      </c>
      <c r="F38" s="25">
        <f>VLOOKUP(C38,RA!B8:I69,8,0)</f>
        <v>29866.8632</v>
      </c>
      <c r="G38" s="16">
        <f t="shared" si="0"/>
        <v>483231.00669999997</v>
      </c>
      <c r="H38" s="27">
        <f>RA!J36</f>
        <v>0</v>
      </c>
      <c r="I38" s="20">
        <f>VLOOKUP(B38,RMS!B:D,3,FALSE)</f>
        <v>513097.85692649602</v>
      </c>
      <c r="J38" s="21">
        <f>VLOOKUP(B38,RMS!B:E,4,FALSE)</f>
        <v>483231.00590940198</v>
      </c>
      <c r="K38" s="22">
        <f t="shared" si="1"/>
        <v>1.2973503966350108E-2</v>
      </c>
      <c r="L38" s="22">
        <f t="shared" si="2"/>
        <v>7.9059798736125231E-4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279953.11</v>
      </c>
      <c r="F39" s="25">
        <f>VLOOKUP(C39,RA!B9:I70,8,0)</f>
        <v>-60048.160000000003</v>
      </c>
      <c r="G39" s="16">
        <f t="shared" si="0"/>
        <v>340001.27</v>
      </c>
      <c r="H39" s="27">
        <f>RA!J37</f>
        <v>2.7572271446266798</v>
      </c>
      <c r="I39" s="20">
        <f>VLOOKUP(B39,RMS!B:D,3,FALSE)</f>
        <v>279953.11</v>
      </c>
      <c r="J39" s="21">
        <f>VLOOKUP(B39,RMS!B:E,4,FALSE)</f>
        <v>340001.27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124926.57</v>
      </c>
      <c r="F40" s="25">
        <f>VLOOKUP(C40,RA!B10:I71,8,0)</f>
        <v>13306.27</v>
      </c>
      <c r="G40" s="16">
        <f t="shared" si="0"/>
        <v>111620.3</v>
      </c>
      <c r="H40" s="27">
        <f>RA!J38</f>
        <v>-17.969034156533699</v>
      </c>
      <c r="I40" s="20">
        <f>VLOOKUP(B40,RMS!B:D,3,FALSE)</f>
        <v>124926.57</v>
      </c>
      <c r="J40" s="21">
        <f>VLOOKUP(B40,RMS!B:E,4,FALSE)</f>
        <v>111620.3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-6.4004561638286397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34121.623899999999</v>
      </c>
      <c r="F42" s="25">
        <f>VLOOKUP(C42,RA!B8:I72,8,0)</f>
        <v>3395.5864000000001</v>
      </c>
      <c r="G42" s="16">
        <f t="shared" si="0"/>
        <v>30726.037499999999</v>
      </c>
      <c r="H42" s="27">
        <f>RA!J39</f>
        <v>-6.4004561638286397</v>
      </c>
      <c r="I42" s="20">
        <f>VLOOKUP(B42,RMS!B:D,3,FALSE)</f>
        <v>34121.623931623901</v>
      </c>
      <c r="J42" s="21">
        <f>VLOOKUP(B42,RMS!B:E,4,FALSE)</f>
        <v>30726.037606837599</v>
      </c>
      <c r="K42" s="22">
        <f t="shared" si="1"/>
        <v>-3.1623902032151818E-5</v>
      </c>
      <c r="L42" s="22">
        <f t="shared" si="2"/>
        <v>-1.0683760046958923E-4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22949995.7676</v>
      </c>
      <c r="E7" s="53">
        <v>36146371.387699999</v>
      </c>
      <c r="F7" s="54">
        <v>63.491838562278197</v>
      </c>
      <c r="G7" s="53">
        <v>16142012.9038</v>
      </c>
      <c r="H7" s="54">
        <v>42.1755508707177</v>
      </c>
      <c r="I7" s="53">
        <v>1180043.7420999999</v>
      </c>
      <c r="J7" s="54">
        <v>5.1418037460640598</v>
      </c>
      <c r="K7" s="53">
        <v>1455053.6688000001</v>
      </c>
      <c r="L7" s="54">
        <v>9.0140782160907893</v>
      </c>
      <c r="M7" s="54">
        <v>-0.18900328736795199</v>
      </c>
      <c r="N7" s="53">
        <v>448836188.34460002</v>
      </c>
      <c r="O7" s="53">
        <v>5753086307.0391998</v>
      </c>
      <c r="P7" s="53">
        <v>1121328</v>
      </c>
      <c r="Q7" s="53">
        <v>1181005</v>
      </c>
      <c r="R7" s="54">
        <v>-5.0530692080050503</v>
      </c>
      <c r="S7" s="53">
        <v>20.466799872650999</v>
      </c>
      <c r="T7" s="53">
        <v>21.761723881185901</v>
      </c>
      <c r="U7" s="55">
        <v>-6.32694909117326</v>
      </c>
    </row>
    <row r="8" spans="1:23" ht="12" thickBot="1">
      <c r="A8" s="73">
        <v>42630</v>
      </c>
      <c r="B8" s="71" t="s">
        <v>6</v>
      </c>
      <c r="C8" s="72"/>
      <c r="D8" s="56">
        <v>743951.35549999995</v>
      </c>
      <c r="E8" s="56">
        <v>3853332.5595</v>
      </c>
      <c r="F8" s="57">
        <v>19.3066999541958</v>
      </c>
      <c r="G8" s="56">
        <v>465786.49329999997</v>
      </c>
      <c r="H8" s="57">
        <v>59.719392082252099</v>
      </c>
      <c r="I8" s="56">
        <v>200502.83050000001</v>
      </c>
      <c r="J8" s="57">
        <v>26.951067299990999</v>
      </c>
      <c r="K8" s="56">
        <v>137134.92329999999</v>
      </c>
      <c r="L8" s="57">
        <v>29.441584346602198</v>
      </c>
      <c r="M8" s="57">
        <v>0.462084388681756</v>
      </c>
      <c r="N8" s="56">
        <v>26207083.2766</v>
      </c>
      <c r="O8" s="56">
        <v>216212847.06110001</v>
      </c>
      <c r="P8" s="56">
        <v>30319</v>
      </c>
      <c r="Q8" s="56">
        <v>31397</v>
      </c>
      <c r="R8" s="57">
        <v>-3.4334490556422601</v>
      </c>
      <c r="S8" s="56">
        <v>24.537463488241698</v>
      </c>
      <c r="T8" s="56">
        <v>25.686246227346601</v>
      </c>
      <c r="U8" s="58">
        <v>-4.6817501721616903</v>
      </c>
    </row>
    <row r="9" spans="1:23" ht="12" thickBot="1">
      <c r="A9" s="74"/>
      <c r="B9" s="71" t="s">
        <v>7</v>
      </c>
      <c r="C9" s="72"/>
      <c r="D9" s="56">
        <v>122295.8787</v>
      </c>
      <c r="E9" s="56">
        <v>168976.7806</v>
      </c>
      <c r="F9" s="57">
        <v>72.374368990670703</v>
      </c>
      <c r="G9" s="56">
        <v>64618.369599999998</v>
      </c>
      <c r="H9" s="57">
        <v>89.258688291015005</v>
      </c>
      <c r="I9" s="56">
        <v>27579.881799999999</v>
      </c>
      <c r="J9" s="57">
        <v>22.551767151250701</v>
      </c>
      <c r="K9" s="56">
        <v>15566.043299999999</v>
      </c>
      <c r="L9" s="57">
        <v>24.089192278228001</v>
      </c>
      <c r="M9" s="57">
        <v>0.77179783381432598</v>
      </c>
      <c r="N9" s="56">
        <v>2549762.6762999999</v>
      </c>
      <c r="O9" s="56">
        <v>30985393.724599998</v>
      </c>
      <c r="P9" s="56">
        <v>6985</v>
      </c>
      <c r="Q9" s="56">
        <v>7551</v>
      </c>
      <c r="R9" s="57">
        <v>-7.49569593431334</v>
      </c>
      <c r="S9" s="56">
        <v>17.508357723693599</v>
      </c>
      <c r="T9" s="56">
        <v>18.239203708118101</v>
      </c>
      <c r="U9" s="58">
        <v>-4.1742692030758901</v>
      </c>
    </row>
    <row r="10" spans="1:23" ht="12" thickBot="1">
      <c r="A10" s="74"/>
      <c r="B10" s="71" t="s">
        <v>8</v>
      </c>
      <c r="C10" s="72"/>
      <c r="D10" s="56">
        <v>166171.0735</v>
      </c>
      <c r="E10" s="56">
        <v>293962.47070000001</v>
      </c>
      <c r="F10" s="57">
        <v>56.527989135587298</v>
      </c>
      <c r="G10" s="56">
        <v>86102.703800000003</v>
      </c>
      <c r="H10" s="57">
        <v>92.991701963254698</v>
      </c>
      <c r="I10" s="56">
        <v>49593.978900000002</v>
      </c>
      <c r="J10" s="57">
        <v>29.845133605639301</v>
      </c>
      <c r="K10" s="56">
        <v>26373.937999999998</v>
      </c>
      <c r="L10" s="57">
        <v>30.6307895525111</v>
      </c>
      <c r="M10" s="57">
        <v>0.88041614794119905</v>
      </c>
      <c r="N10" s="56">
        <v>4190878.98</v>
      </c>
      <c r="O10" s="56">
        <v>50386319.217500001</v>
      </c>
      <c r="P10" s="56">
        <v>119373</v>
      </c>
      <c r="Q10" s="56">
        <v>126871</v>
      </c>
      <c r="R10" s="57">
        <v>-5.9099400178133603</v>
      </c>
      <c r="S10" s="56">
        <v>1.39203231467752</v>
      </c>
      <c r="T10" s="56">
        <v>1.5666908568546001</v>
      </c>
      <c r="U10" s="58">
        <v>-12.5470177908577</v>
      </c>
    </row>
    <row r="11" spans="1:23" ht="12" thickBot="1">
      <c r="A11" s="74"/>
      <c r="B11" s="71" t="s">
        <v>9</v>
      </c>
      <c r="C11" s="72"/>
      <c r="D11" s="56">
        <v>49311.726900000001</v>
      </c>
      <c r="E11" s="56">
        <v>99439.203200000004</v>
      </c>
      <c r="F11" s="57">
        <v>49.589825052017297</v>
      </c>
      <c r="G11" s="56">
        <v>40989.1855</v>
      </c>
      <c r="H11" s="57">
        <v>20.304237077362799</v>
      </c>
      <c r="I11" s="56">
        <v>11630.162399999999</v>
      </c>
      <c r="J11" s="57">
        <v>23.5849829870793</v>
      </c>
      <c r="K11" s="56">
        <v>10418.197700000001</v>
      </c>
      <c r="L11" s="57">
        <v>25.416942476205101</v>
      </c>
      <c r="M11" s="57">
        <v>0.11633151288730099</v>
      </c>
      <c r="N11" s="56">
        <v>2035157.2634999999</v>
      </c>
      <c r="O11" s="56">
        <v>17757583.481400002</v>
      </c>
      <c r="P11" s="56">
        <v>2505</v>
      </c>
      <c r="Q11" s="56">
        <v>2828</v>
      </c>
      <c r="R11" s="57">
        <v>-11.4214992927864</v>
      </c>
      <c r="S11" s="56">
        <v>19.685320119760501</v>
      </c>
      <c r="T11" s="56">
        <v>19.937891124469601</v>
      </c>
      <c r="U11" s="58">
        <v>-1.28304240506392</v>
      </c>
    </row>
    <row r="12" spans="1:23" ht="12" thickBot="1">
      <c r="A12" s="74"/>
      <c r="B12" s="71" t="s">
        <v>10</v>
      </c>
      <c r="C12" s="72"/>
      <c r="D12" s="56">
        <v>132305.64139999999</v>
      </c>
      <c r="E12" s="56">
        <v>899354.44929999998</v>
      </c>
      <c r="F12" s="57">
        <v>14.711178835327701</v>
      </c>
      <c r="G12" s="56">
        <v>84338.411600000007</v>
      </c>
      <c r="H12" s="57">
        <v>56.874713300860897</v>
      </c>
      <c r="I12" s="56">
        <v>27990.7435</v>
      </c>
      <c r="J12" s="57">
        <v>21.156122447851999</v>
      </c>
      <c r="K12" s="56">
        <v>20770.140100000001</v>
      </c>
      <c r="L12" s="57">
        <v>24.627141661747899</v>
      </c>
      <c r="M12" s="57">
        <v>0.34764346149017999</v>
      </c>
      <c r="N12" s="56">
        <v>7070549.8545000004</v>
      </c>
      <c r="O12" s="56">
        <v>63119076.678400002</v>
      </c>
      <c r="P12" s="56">
        <v>1331</v>
      </c>
      <c r="Q12" s="56">
        <v>1563</v>
      </c>
      <c r="R12" s="57">
        <v>-14.8432501599488</v>
      </c>
      <c r="S12" s="56">
        <v>99.403186626596593</v>
      </c>
      <c r="T12" s="56">
        <v>108.353160652591</v>
      </c>
      <c r="U12" s="58">
        <v>-9.0037093676028395</v>
      </c>
    </row>
    <row r="13" spans="1:23" ht="12" thickBot="1">
      <c r="A13" s="74"/>
      <c r="B13" s="71" t="s">
        <v>11</v>
      </c>
      <c r="C13" s="72"/>
      <c r="D13" s="56">
        <v>259806.50899999999</v>
      </c>
      <c r="E13" s="56">
        <v>651150.91850000003</v>
      </c>
      <c r="F13" s="57">
        <v>39.899584200617198</v>
      </c>
      <c r="G13" s="56">
        <v>171578.3824</v>
      </c>
      <c r="H13" s="57">
        <v>51.421470097738897</v>
      </c>
      <c r="I13" s="56">
        <v>82970.779899999994</v>
      </c>
      <c r="J13" s="57">
        <v>31.935604777323</v>
      </c>
      <c r="K13" s="56">
        <v>54198.695599999999</v>
      </c>
      <c r="L13" s="57">
        <v>31.588300834802599</v>
      </c>
      <c r="M13" s="57">
        <v>0.53086303981086902</v>
      </c>
      <c r="N13" s="56">
        <v>10015438.658500001</v>
      </c>
      <c r="O13" s="56">
        <v>91211112.422800004</v>
      </c>
      <c r="P13" s="56">
        <v>10871</v>
      </c>
      <c r="Q13" s="56">
        <v>11946</v>
      </c>
      <c r="R13" s="57">
        <v>-8.9988280596015393</v>
      </c>
      <c r="S13" s="56">
        <v>23.899044154171701</v>
      </c>
      <c r="T13" s="56">
        <v>23.978402980077</v>
      </c>
      <c r="U13" s="58">
        <v>-0.33205857687620899</v>
      </c>
    </row>
    <row r="14" spans="1:23" ht="12" thickBot="1">
      <c r="A14" s="74"/>
      <c r="B14" s="71" t="s">
        <v>12</v>
      </c>
      <c r="C14" s="72"/>
      <c r="D14" s="56">
        <v>79869.758000000002</v>
      </c>
      <c r="E14" s="56">
        <v>215027.92069999999</v>
      </c>
      <c r="F14" s="57">
        <v>37.143901005968303</v>
      </c>
      <c r="G14" s="56">
        <v>92455.471000000005</v>
      </c>
      <c r="H14" s="57">
        <v>-13.612729310523999</v>
      </c>
      <c r="I14" s="56">
        <v>16453.678800000002</v>
      </c>
      <c r="J14" s="57">
        <v>20.600636851810702</v>
      </c>
      <c r="K14" s="56">
        <v>20284.9876</v>
      </c>
      <c r="L14" s="57">
        <v>21.9402782556805</v>
      </c>
      <c r="M14" s="57">
        <v>-0.18887410116040701</v>
      </c>
      <c r="N14" s="56">
        <v>2107572.7374999998</v>
      </c>
      <c r="O14" s="56">
        <v>37830786.5647</v>
      </c>
      <c r="P14" s="56">
        <v>1295</v>
      </c>
      <c r="Q14" s="56">
        <v>1511</v>
      </c>
      <c r="R14" s="57">
        <v>-14.295168762409</v>
      </c>
      <c r="S14" s="56">
        <v>61.675488803088797</v>
      </c>
      <c r="T14" s="56">
        <v>66.481834348113793</v>
      </c>
      <c r="U14" s="58">
        <v>-7.7929589830576598</v>
      </c>
    </row>
    <row r="15" spans="1:23" ht="12" thickBot="1">
      <c r="A15" s="74"/>
      <c r="B15" s="71" t="s">
        <v>13</v>
      </c>
      <c r="C15" s="72"/>
      <c r="D15" s="56">
        <v>86996.813899999994</v>
      </c>
      <c r="E15" s="56">
        <v>224248.73680000001</v>
      </c>
      <c r="F15" s="57">
        <v>38.7947843726717</v>
      </c>
      <c r="G15" s="56">
        <v>51902.270299999996</v>
      </c>
      <c r="H15" s="57">
        <v>67.616586706419994</v>
      </c>
      <c r="I15" s="56">
        <v>1612.915</v>
      </c>
      <c r="J15" s="57">
        <v>1.8539931839963599</v>
      </c>
      <c r="K15" s="56">
        <v>10712.911</v>
      </c>
      <c r="L15" s="57">
        <v>20.640544118934201</v>
      </c>
      <c r="M15" s="57">
        <v>-0.84944194906501103</v>
      </c>
      <c r="N15" s="56">
        <v>2664363.4350000001</v>
      </c>
      <c r="O15" s="56">
        <v>33510149.921599999</v>
      </c>
      <c r="P15" s="56">
        <v>3683</v>
      </c>
      <c r="Q15" s="56">
        <v>4194</v>
      </c>
      <c r="R15" s="57">
        <v>-12.1840724845017</v>
      </c>
      <c r="S15" s="56">
        <v>23.621182161281599</v>
      </c>
      <c r="T15" s="56">
        <v>22.561131473533599</v>
      </c>
      <c r="U15" s="58">
        <v>4.4877122597425103</v>
      </c>
    </row>
    <row r="16" spans="1:23" ht="12" thickBot="1">
      <c r="A16" s="74"/>
      <c r="B16" s="71" t="s">
        <v>14</v>
      </c>
      <c r="C16" s="72"/>
      <c r="D16" s="56">
        <v>1422604.0732</v>
      </c>
      <c r="E16" s="56">
        <v>1688500.922</v>
      </c>
      <c r="F16" s="57">
        <v>84.252490162395105</v>
      </c>
      <c r="G16" s="56">
        <v>688036.00009999995</v>
      </c>
      <c r="H16" s="57">
        <v>106.76302882309</v>
      </c>
      <c r="I16" s="56">
        <v>-45943.772799999999</v>
      </c>
      <c r="J16" s="57">
        <v>-3.2295544252628399</v>
      </c>
      <c r="K16" s="56">
        <v>24522.591899999999</v>
      </c>
      <c r="L16" s="57">
        <v>3.5641437216127998</v>
      </c>
      <c r="M16" s="57">
        <v>-2.8735284176873699</v>
      </c>
      <c r="N16" s="56">
        <v>28802215.853500001</v>
      </c>
      <c r="O16" s="56">
        <v>304549341.86059999</v>
      </c>
      <c r="P16" s="56">
        <v>70480</v>
      </c>
      <c r="Q16" s="56">
        <v>76640</v>
      </c>
      <c r="R16" s="57">
        <v>-8.0375782881002102</v>
      </c>
      <c r="S16" s="56">
        <v>20.184507281498298</v>
      </c>
      <c r="T16" s="56">
        <v>20.1921048473382</v>
      </c>
      <c r="U16" s="58">
        <v>-3.7640581134568002E-2</v>
      </c>
    </row>
    <row r="17" spans="1:21" ht="12" thickBot="1">
      <c r="A17" s="74"/>
      <c r="B17" s="71" t="s">
        <v>15</v>
      </c>
      <c r="C17" s="72"/>
      <c r="D17" s="56">
        <v>934341.62419999996</v>
      </c>
      <c r="E17" s="56">
        <v>4992273.7379999999</v>
      </c>
      <c r="F17" s="57">
        <v>18.715753046312599</v>
      </c>
      <c r="G17" s="56">
        <v>782917.29740000004</v>
      </c>
      <c r="H17" s="57">
        <v>19.341037335982602</v>
      </c>
      <c r="I17" s="56">
        <v>-205019.5043</v>
      </c>
      <c r="J17" s="57">
        <v>-21.942670538256401</v>
      </c>
      <c r="K17" s="56">
        <v>101798.91</v>
      </c>
      <c r="L17" s="57">
        <v>13.002511291814001</v>
      </c>
      <c r="M17" s="57">
        <v>-3.0139656141701301</v>
      </c>
      <c r="N17" s="56">
        <v>42163945.412699997</v>
      </c>
      <c r="O17" s="56">
        <v>314699188.96560001</v>
      </c>
      <c r="P17" s="56">
        <v>24978</v>
      </c>
      <c r="Q17" s="56">
        <v>34003</v>
      </c>
      <c r="R17" s="57">
        <v>-26.5417757256713</v>
      </c>
      <c r="S17" s="56">
        <v>37.406582760829501</v>
      </c>
      <c r="T17" s="56">
        <v>40.8741570949622</v>
      </c>
      <c r="U17" s="58">
        <v>-9.2699575267371497</v>
      </c>
    </row>
    <row r="18" spans="1:21" ht="12" thickBot="1">
      <c r="A18" s="74"/>
      <c r="B18" s="71" t="s">
        <v>16</v>
      </c>
      <c r="C18" s="72"/>
      <c r="D18" s="56">
        <v>1964646.3271000001</v>
      </c>
      <c r="E18" s="56">
        <v>2419495.7747</v>
      </c>
      <c r="F18" s="57">
        <v>81.200651294528598</v>
      </c>
      <c r="G18" s="56">
        <v>1122017.4136999999</v>
      </c>
      <c r="H18" s="57">
        <v>75.099450606681799</v>
      </c>
      <c r="I18" s="56">
        <v>188647.86840000001</v>
      </c>
      <c r="J18" s="57">
        <v>9.6021286782166904</v>
      </c>
      <c r="K18" s="56">
        <v>150704.9915</v>
      </c>
      <c r="L18" s="57">
        <v>13.4316089625588</v>
      </c>
      <c r="M18" s="57">
        <v>0.25176921163888599</v>
      </c>
      <c r="N18" s="56">
        <v>31304915.063200001</v>
      </c>
      <c r="O18" s="56">
        <v>579810985.24670005</v>
      </c>
      <c r="P18" s="56">
        <v>92321</v>
      </c>
      <c r="Q18" s="56">
        <v>99678</v>
      </c>
      <c r="R18" s="57">
        <v>-7.38076606673489</v>
      </c>
      <c r="S18" s="56">
        <v>21.280600590331598</v>
      </c>
      <c r="T18" s="56">
        <v>21.906178691386302</v>
      </c>
      <c r="U18" s="58">
        <v>-2.9396637486769399</v>
      </c>
    </row>
    <row r="19" spans="1:21" ht="12" thickBot="1">
      <c r="A19" s="74"/>
      <c r="B19" s="71" t="s">
        <v>17</v>
      </c>
      <c r="C19" s="72"/>
      <c r="D19" s="56">
        <v>918978.84909999999</v>
      </c>
      <c r="E19" s="56">
        <v>1341746.9384000001</v>
      </c>
      <c r="F19" s="57">
        <v>68.491220125000595</v>
      </c>
      <c r="G19" s="56">
        <v>416738.78879999998</v>
      </c>
      <c r="H19" s="57">
        <v>120.516753851064</v>
      </c>
      <c r="I19" s="56">
        <v>-44562.497300000003</v>
      </c>
      <c r="J19" s="57">
        <v>-4.8491319842281699</v>
      </c>
      <c r="K19" s="56">
        <v>28832.285100000001</v>
      </c>
      <c r="L19" s="57">
        <v>6.9185508704439602</v>
      </c>
      <c r="M19" s="57">
        <v>-2.5455763268656102</v>
      </c>
      <c r="N19" s="56">
        <v>12777005.291999999</v>
      </c>
      <c r="O19" s="56">
        <v>170911418.95100001</v>
      </c>
      <c r="P19" s="56">
        <v>14495</v>
      </c>
      <c r="Q19" s="56">
        <v>16149</v>
      </c>
      <c r="R19" s="57">
        <v>-10.242120255124201</v>
      </c>
      <c r="S19" s="56">
        <v>63.399713632287003</v>
      </c>
      <c r="T19" s="56">
        <v>59.381585571861997</v>
      </c>
      <c r="U19" s="58">
        <v>6.3377700469276297</v>
      </c>
    </row>
    <row r="20" spans="1:21" ht="12" thickBot="1">
      <c r="A20" s="74"/>
      <c r="B20" s="71" t="s">
        <v>18</v>
      </c>
      <c r="C20" s="72"/>
      <c r="D20" s="56">
        <v>1597667.5356999999</v>
      </c>
      <c r="E20" s="56">
        <v>1785271.9031</v>
      </c>
      <c r="F20" s="57">
        <v>89.491552122999394</v>
      </c>
      <c r="G20" s="56">
        <v>891320.91090000002</v>
      </c>
      <c r="H20" s="57">
        <v>79.247173062143901</v>
      </c>
      <c r="I20" s="56">
        <v>91896.950500000006</v>
      </c>
      <c r="J20" s="57">
        <v>5.7519445345515097</v>
      </c>
      <c r="K20" s="56">
        <v>71141.033899999995</v>
      </c>
      <c r="L20" s="57">
        <v>7.9815286537108401</v>
      </c>
      <c r="M20" s="57">
        <v>0.291757308857441</v>
      </c>
      <c r="N20" s="56">
        <v>28418911.360399999</v>
      </c>
      <c r="O20" s="56">
        <v>333475005.94580001</v>
      </c>
      <c r="P20" s="56">
        <v>52201</v>
      </c>
      <c r="Q20" s="56">
        <v>53131</v>
      </c>
      <c r="R20" s="57">
        <v>-1.75039054412678</v>
      </c>
      <c r="S20" s="56">
        <v>30.606071448822799</v>
      </c>
      <c r="T20" s="56">
        <v>37.931969505561703</v>
      </c>
      <c r="U20" s="58">
        <v>-23.936094081818801</v>
      </c>
    </row>
    <row r="21" spans="1:21" ht="12" thickBot="1">
      <c r="A21" s="74"/>
      <c r="B21" s="71" t="s">
        <v>19</v>
      </c>
      <c r="C21" s="72"/>
      <c r="D21" s="56">
        <v>427104.95400000003</v>
      </c>
      <c r="E21" s="56">
        <v>512598.47269999998</v>
      </c>
      <c r="F21" s="57">
        <v>83.321542444385102</v>
      </c>
      <c r="G21" s="56">
        <v>288853.09590000001</v>
      </c>
      <c r="H21" s="57">
        <v>47.862342506400701</v>
      </c>
      <c r="I21" s="56">
        <v>53565.958100000003</v>
      </c>
      <c r="J21" s="57">
        <v>12.541638208204899</v>
      </c>
      <c r="K21" s="56">
        <v>38149.011599999998</v>
      </c>
      <c r="L21" s="57">
        <v>13.20706343172</v>
      </c>
      <c r="M21" s="57">
        <v>0.40412440200678801</v>
      </c>
      <c r="N21" s="56">
        <v>6912353.784</v>
      </c>
      <c r="O21" s="56">
        <v>108103723.8371</v>
      </c>
      <c r="P21" s="56">
        <v>35712</v>
      </c>
      <c r="Q21" s="56">
        <v>36421</v>
      </c>
      <c r="R21" s="57">
        <v>-1.9466791136981501</v>
      </c>
      <c r="S21" s="56">
        <v>11.9597041330645</v>
      </c>
      <c r="T21" s="56">
        <v>12.1748055160484</v>
      </c>
      <c r="U21" s="58">
        <v>-1.79855103931238</v>
      </c>
    </row>
    <row r="22" spans="1:21" ht="12" thickBot="1">
      <c r="A22" s="74"/>
      <c r="B22" s="71" t="s">
        <v>20</v>
      </c>
      <c r="C22" s="72"/>
      <c r="D22" s="56">
        <v>1648291.3517</v>
      </c>
      <c r="E22" s="56">
        <v>2289683.0915000001</v>
      </c>
      <c r="F22" s="57">
        <v>71.987750524033601</v>
      </c>
      <c r="G22" s="56">
        <v>1036644.9793</v>
      </c>
      <c r="H22" s="57">
        <v>59.002492136991499</v>
      </c>
      <c r="I22" s="56">
        <v>76604.738700000002</v>
      </c>
      <c r="J22" s="57">
        <v>4.6475241540879297</v>
      </c>
      <c r="K22" s="56">
        <v>125871.18240000001</v>
      </c>
      <c r="L22" s="57">
        <v>12.142168718648</v>
      </c>
      <c r="M22" s="57">
        <v>-0.39140367763797201</v>
      </c>
      <c r="N22" s="56">
        <v>25760668.894699998</v>
      </c>
      <c r="O22" s="56">
        <v>385032718.44569999</v>
      </c>
      <c r="P22" s="56">
        <v>95325</v>
      </c>
      <c r="Q22" s="56">
        <v>97957</v>
      </c>
      <c r="R22" s="57">
        <v>-2.6868932286615599</v>
      </c>
      <c r="S22" s="56">
        <v>17.291280899029601</v>
      </c>
      <c r="T22" s="56">
        <v>17.2688112018539</v>
      </c>
      <c r="U22" s="58">
        <v>0.12994813575102199</v>
      </c>
    </row>
    <row r="23" spans="1:21" ht="12" thickBot="1">
      <c r="A23" s="74"/>
      <c r="B23" s="71" t="s">
        <v>21</v>
      </c>
      <c r="C23" s="72"/>
      <c r="D23" s="56">
        <v>3477836.3377999999</v>
      </c>
      <c r="E23" s="56">
        <v>5711526.7665999997</v>
      </c>
      <c r="F23" s="57">
        <v>60.891535309573797</v>
      </c>
      <c r="G23" s="56">
        <v>2152521.5252</v>
      </c>
      <c r="H23" s="57">
        <v>61.570339580081999</v>
      </c>
      <c r="I23" s="56">
        <v>159404.45110000001</v>
      </c>
      <c r="J23" s="57">
        <v>4.5834373908703201</v>
      </c>
      <c r="K23" s="56">
        <v>226731.70550000001</v>
      </c>
      <c r="L23" s="57">
        <v>10.533307232731801</v>
      </c>
      <c r="M23" s="57">
        <v>-0.296946799970152</v>
      </c>
      <c r="N23" s="56">
        <v>52238456.339699998</v>
      </c>
      <c r="O23" s="56">
        <v>837272171.56860006</v>
      </c>
      <c r="P23" s="56">
        <v>99794</v>
      </c>
      <c r="Q23" s="56">
        <v>105567</v>
      </c>
      <c r="R23" s="57">
        <v>-5.4685649871645499</v>
      </c>
      <c r="S23" s="56">
        <v>34.850154696675197</v>
      </c>
      <c r="T23" s="56">
        <v>36.630691085282301</v>
      </c>
      <c r="U23" s="58">
        <v>-5.1091204733649596</v>
      </c>
    </row>
    <row r="24" spans="1:21" ht="12" thickBot="1">
      <c r="A24" s="74"/>
      <c r="B24" s="71" t="s">
        <v>22</v>
      </c>
      <c r="C24" s="72"/>
      <c r="D24" s="56">
        <v>356967.05300000001</v>
      </c>
      <c r="E24" s="56">
        <v>317663.06060000003</v>
      </c>
      <c r="F24" s="57">
        <v>112.372855794364</v>
      </c>
      <c r="G24" s="56">
        <v>210504.34669999999</v>
      </c>
      <c r="H24" s="57">
        <v>69.577046078165395</v>
      </c>
      <c r="I24" s="56">
        <v>52186.5052</v>
      </c>
      <c r="J24" s="57">
        <v>14.619417887846399</v>
      </c>
      <c r="K24" s="56">
        <v>30212.790099999998</v>
      </c>
      <c r="L24" s="57">
        <v>14.3525730340655</v>
      </c>
      <c r="M24" s="57">
        <v>0.72729843974257802</v>
      </c>
      <c r="N24" s="56">
        <v>6582636.9119999995</v>
      </c>
      <c r="O24" s="56">
        <v>81491747.540299997</v>
      </c>
      <c r="P24" s="56">
        <v>30620</v>
      </c>
      <c r="Q24" s="56">
        <v>31698</v>
      </c>
      <c r="R24" s="57">
        <v>-3.4008454792100502</v>
      </c>
      <c r="S24" s="56">
        <v>11.657970378837399</v>
      </c>
      <c r="T24" s="56">
        <v>13.080999290176001</v>
      </c>
      <c r="U24" s="58">
        <v>-12.206489338160299</v>
      </c>
    </row>
    <row r="25" spans="1:21" ht="12" thickBot="1">
      <c r="A25" s="74"/>
      <c r="B25" s="71" t="s">
        <v>23</v>
      </c>
      <c r="C25" s="72"/>
      <c r="D25" s="56">
        <v>442324.08309999999</v>
      </c>
      <c r="E25" s="56">
        <v>422383.73389999999</v>
      </c>
      <c r="F25" s="57">
        <v>104.720908406175</v>
      </c>
      <c r="G25" s="56">
        <v>238987.76149999999</v>
      </c>
      <c r="H25" s="57">
        <v>85.082315648201103</v>
      </c>
      <c r="I25" s="56">
        <v>24884.118900000001</v>
      </c>
      <c r="J25" s="57">
        <v>5.6257662313119496</v>
      </c>
      <c r="K25" s="56">
        <v>19233.4143</v>
      </c>
      <c r="L25" s="57">
        <v>8.0478657899810493</v>
      </c>
      <c r="M25" s="57">
        <v>0.29379622940894101</v>
      </c>
      <c r="N25" s="56">
        <v>7409565.3016999997</v>
      </c>
      <c r="O25" s="56">
        <v>95670501.2271</v>
      </c>
      <c r="P25" s="56">
        <v>22575</v>
      </c>
      <c r="Q25" s="56">
        <v>23720</v>
      </c>
      <c r="R25" s="57">
        <v>-4.8271500843170303</v>
      </c>
      <c r="S25" s="56">
        <v>19.5935363499446</v>
      </c>
      <c r="T25" s="56">
        <v>19.6729952234401</v>
      </c>
      <c r="U25" s="58">
        <v>-0.40553615272073501</v>
      </c>
    </row>
    <row r="26" spans="1:21" ht="12" thickBot="1">
      <c r="A26" s="74"/>
      <c r="B26" s="71" t="s">
        <v>24</v>
      </c>
      <c r="C26" s="72"/>
      <c r="D26" s="56">
        <v>635245.74320000003</v>
      </c>
      <c r="E26" s="56">
        <v>623164.67790000001</v>
      </c>
      <c r="F26" s="57">
        <v>101.938663362743</v>
      </c>
      <c r="G26" s="56">
        <v>435204.25550000003</v>
      </c>
      <c r="H26" s="57">
        <v>45.964965914723301</v>
      </c>
      <c r="I26" s="56">
        <v>139715.9669</v>
      </c>
      <c r="J26" s="57">
        <v>21.994002855681</v>
      </c>
      <c r="K26" s="56">
        <v>94709.599600000001</v>
      </c>
      <c r="L26" s="57">
        <v>21.7621032889923</v>
      </c>
      <c r="M26" s="57">
        <v>0.475203859905242</v>
      </c>
      <c r="N26" s="56">
        <v>10718855.1291</v>
      </c>
      <c r="O26" s="56">
        <v>184494519.73519999</v>
      </c>
      <c r="P26" s="56">
        <v>45192</v>
      </c>
      <c r="Q26" s="56">
        <v>47791</v>
      </c>
      <c r="R26" s="57">
        <v>-5.4382624343495598</v>
      </c>
      <c r="S26" s="56">
        <v>14.0565972561515</v>
      </c>
      <c r="T26" s="56">
        <v>14.304613010817899</v>
      </c>
      <c r="U26" s="58">
        <v>-1.76440820026957</v>
      </c>
    </row>
    <row r="27" spans="1:21" ht="12" thickBot="1">
      <c r="A27" s="74"/>
      <c r="B27" s="71" t="s">
        <v>25</v>
      </c>
      <c r="C27" s="72"/>
      <c r="D27" s="56">
        <v>296393.31679999997</v>
      </c>
      <c r="E27" s="56">
        <v>463680.38099999999</v>
      </c>
      <c r="F27" s="57">
        <v>63.921901582460997</v>
      </c>
      <c r="G27" s="56">
        <v>242732.92720000001</v>
      </c>
      <c r="H27" s="57">
        <v>22.106761624386699</v>
      </c>
      <c r="I27" s="56">
        <v>28970.5016</v>
      </c>
      <c r="J27" s="57">
        <v>9.7743437378342399</v>
      </c>
      <c r="K27" s="56">
        <v>67493.559699999998</v>
      </c>
      <c r="L27" s="57">
        <v>27.805687707291799</v>
      </c>
      <c r="M27" s="57">
        <v>-0.57076642973388803</v>
      </c>
      <c r="N27" s="56">
        <v>7061564.7084999997</v>
      </c>
      <c r="O27" s="56">
        <v>67231241.8486</v>
      </c>
      <c r="P27" s="56">
        <v>34316</v>
      </c>
      <c r="Q27" s="56">
        <v>42735</v>
      </c>
      <c r="R27" s="57">
        <v>-19.700479700479701</v>
      </c>
      <c r="S27" s="56">
        <v>8.6371755682480504</v>
      </c>
      <c r="T27" s="56">
        <v>9.3125258991458999</v>
      </c>
      <c r="U27" s="58">
        <v>-7.8191108373502702</v>
      </c>
    </row>
    <row r="28" spans="1:21" ht="12" thickBot="1">
      <c r="A28" s="74"/>
      <c r="B28" s="71" t="s">
        <v>26</v>
      </c>
      <c r="C28" s="72"/>
      <c r="D28" s="56">
        <v>1096490.034</v>
      </c>
      <c r="E28" s="56">
        <v>1235313.3487</v>
      </c>
      <c r="F28" s="57">
        <v>88.762097094952296</v>
      </c>
      <c r="G28" s="56">
        <v>895546.27190000005</v>
      </c>
      <c r="H28" s="57">
        <v>22.4381216699921</v>
      </c>
      <c r="I28" s="56">
        <v>38384.417300000001</v>
      </c>
      <c r="J28" s="57">
        <v>3.5006626699536398</v>
      </c>
      <c r="K28" s="56">
        <v>50865.5726</v>
      </c>
      <c r="L28" s="57">
        <v>5.6798374574306596</v>
      </c>
      <c r="M28" s="57">
        <v>-0.24537530321638401</v>
      </c>
      <c r="N28" s="56">
        <v>22518332.7722</v>
      </c>
      <c r="O28" s="56">
        <v>275488813.78200001</v>
      </c>
      <c r="P28" s="56">
        <v>46038</v>
      </c>
      <c r="Q28" s="56">
        <v>45349</v>
      </c>
      <c r="R28" s="57">
        <v>1.51932787933582</v>
      </c>
      <c r="S28" s="56">
        <v>23.817064902906299</v>
      </c>
      <c r="T28" s="56">
        <v>25.882438856424599</v>
      </c>
      <c r="U28" s="58">
        <v>-8.6718240133203306</v>
      </c>
    </row>
    <row r="29" spans="1:21" ht="12" thickBot="1">
      <c r="A29" s="74"/>
      <c r="B29" s="71" t="s">
        <v>27</v>
      </c>
      <c r="C29" s="72"/>
      <c r="D29" s="56">
        <v>792791.42139999999</v>
      </c>
      <c r="E29" s="56">
        <v>850513.01470000006</v>
      </c>
      <c r="F29" s="57">
        <v>93.213320395766104</v>
      </c>
      <c r="G29" s="56">
        <v>660861.71699999995</v>
      </c>
      <c r="H29" s="57">
        <v>19.963284452139</v>
      </c>
      <c r="I29" s="56">
        <v>101355.6401</v>
      </c>
      <c r="J29" s="57">
        <v>12.784653991464101</v>
      </c>
      <c r="K29" s="56">
        <v>102570.3204</v>
      </c>
      <c r="L29" s="57">
        <v>15.5206933253179</v>
      </c>
      <c r="M29" s="57">
        <v>-1.1842414991618E-2</v>
      </c>
      <c r="N29" s="56">
        <v>14546200.8232</v>
      </c>
      <c r="O29" s="56">
        <v>199036787.31510001</v>
      </c>
      <c r="P29" s="56">
        <v>109235</v>
      </c>
      <c r="Q29" s="56">
        <v>110018</v>
      </c>
      <c r="R29" s="57">
        <v>-0.71170172153647304</v>
      </c>
      <c r="S29" s="56">
        <v>7.2576685256557001</v>
      </c>
      <c r="T29" s="56">
        <v>7.5092456843425603</v>
      </c>
      <c r="U29" s="58">
        <v>-3.46636330658457</v>
      </c>
    </row>
    <row r="30" spans="1:21" ht="12" thickBot="1">
      <c r="A30" s="74"/>
      <c r="B30" s="71" t="s">
        <v>28</v>
      </c>
      <c r="C30" s="72"/>
      <c r="D30" s="56">
        <v>1614245.2875000001</v>
      </c>
      <c r="E30" s="56">
        <v>1563107.3437000001</v>
      </c>
      <c r="F30" s="57">
        <v>103.27155674919599</v>
      </c>
      <c r="G30" s="56">
        <v>943371.96860000002</v>
      </c>
      <c r="H30" s="57">
        <v>71.114400388173706</v>
      </c>
      <c r="I30" s="56">
        <v>194944.39369999999</v>
      </c>
      <c r="J30" s="57">
        <v>12.076503813241001</v>
      </c>
      <c r="K30" s="56">
        <v>119162.1863</v>
      </c>
      <c r="L30" s="57">
        <v>12.6315165455723</v>
      </c>
      <c r="M30" s="57">
        <v>0.63595851799170999</v>
      </c>
      <c r="N30" s="56">
        <v>27431452.997400001</v>
      </c>
      <c r="O30" s="56">
        <v>321928120.93900001</v>
      </c>
      <c r="P30" s="56">
        <v>96673</v>
      </c>
      <c r="Q30" s="56">
        <v>97639</v>
      </c>
      <c r="R30" s="57">
        <v>-0.989358760331427</v>
      </c>
      <c r="S30" s="56">
        <v>16.6979951744541</v>
      </c>
      <c r="T30" s="56">
        <v>17.5606046067657</v>
      </c>
      <c r="U30" s="58">
        <v>-5.1659461108920599</v>
      </c>
    </row>
    <row r="31" spans="1:21" ht="12" thickBot="1">
      <c r="A31" s="74"/>
      <c r="B31" s="71" t="s">
        <v>29</v>
      </c>
      <c r="C31" s="72"/>
      <c r="D31" s="56">
        <v>940835.07609999995</v>
      </c>
      <c r="E31" s="56">
        <v>2160242.5573999998</v>
      </c>
      <c r="F31" s="57">
        <v>43.5522887407773</v>
      </c>
      <c r="G31" s="56">
        <v>3253863.3122999999</v>
      </c>
      <c r="H31" s="57">
        <v>-71.085599307643704</v>
      </c>
      <c r="I31" s="56">
        <v>35861.974900000001</v>
      </c>
      <c r="J31" s="57">
        <v>3.8117174636661102</v>
      </c>
      <c r="K31" s="56">
        <v>-149599.64449999999</v>
      </c>
      <c r="L31" s="57">
        <v>-4.59760076382112</v>
      </c>
      <c r="M31" s="57">
        <v>-1.2397196532108099</v>
      </c>
      <c r="N31" s="56">
        <v>24275154.495000001</v>
      </c>
      <c r="O31" s="56">
        <v>332851474.7367</v>
      </c>
      <c r="P31" s="56">
        <v>34545</v>
      </c>
      <c r="Q31" s="56">
        <v>33743</v>
      </c>
      <c r="R31" s="57">
        <v>2.3767892599946698</v>
      </c>
      <c r="S31" s="56">
        <v>27.235057927341199</v>
      </c>
      <c r="T31" s="56">
        <v>28.246160542927399</v>
      </c>
      <c r="U31" s="58">
        <v>-3.71250400231839</v>
      </c>
    </row>
    <row r="32" spans="1:21" ht="12" thickBot="1">
      <c r="A32" s="74"/>
      <c r="B32" s="71" t="s">
        <v>30</v>
      </c>
      <c r="C32" s="72"/>
      <c r="D32" s="56">
        <v>140117.5735</v>
      </c>
      <c r="E32" s="56">
        <v>140105.61309999999</v>
      </c>
      <c r="F32" s="57">
        <v>100.00853670294499</v>
      </c>
      <c r="G32" s="56">
        <v>88945.252800000002</v>
      </c>
      <c r="H32" s="57">
        <v>57.532379850631003</v>
      </c>
      <c r="I32" s="56">
        <v>29040.762699999999</v>
      </c>
      <c r="J32" s="57">
        <v>20.725996015053699</v>
      </c>
      <c r="K32" s="56">
        <v>23176.8305</v>
      </c>
      <c r="L32" s="57">
        <v>26.057411464234999</v>
      </c>
      <c r="M32" s="57">
        <v>0.25300837403112603</v>
      </c>
      <c r="N32" s="56">
        <v>2160724.2286999999</v>
      </c>
      <c r="O32" s="56">
        <v>32564972.9564</v>
      </c>
      <c r="P32" s="56">
        <v>24423</v>
      </c>
      <c r="Q32" s="56">
        <v>24247</v>
      </c>
      <c r="R32" s="57">
        <v>0.72586299335999405</v>
      </c>
      <c r="S32" s="56">
        <v>5.73711556729313</v>
      </c>
      <c r="T32" s="56">
        <v>5.88003641687631</v>
      </c>
      <c r="U32" s="58">
        <v>-2.4911621163423998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17.547799999999999</v>
      </c>
      <c r="O33" s="56">
        <v>511.00470000000001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205035.98360000001</v>
      </c>
      <c r="E35" s="56">
        <v>243143.80549999999</v>
      </c>
      <c r="F35" s="57">
        <v>84.327043898307295</v>
      </c>
      <c r="G35" s="56">
        <v>142329.32250000001</v>
      </c>
      <c r="H35" s="57">
        <v>44.057443679604397</v>
      </c>
      <c r="I35" s="56">
        <v>25988.466499999999</v>
      </c>
      <c r="J35" s="57">
        <v>12.6750758787298</v>
      </c>
      <c r="K35" s="56">
        <v>18943.977299999999</v>
      </c>
      <c r="L35" s="57">
        <v>13.3099609885377</v>
      </c>
      <c r="M35" s="57">
        <v>0.37185903933700398</v>
      </c>
      <c r="N35" s="56">
        <v>4640479.0235000001</v>
      </c>
      <c r="O35" s="56">
        <v>53595972.560900003</v>
      </c>
      <c r="P35" s="56">
        <v>12720</v>
      </c>
      <c r="Q35" s="56">
        <v>12881</v>
      </c>
      <c r="R35" s="57">
        <v>-1.2499029578448799</v>
      </c>
      <c r="S35" s="56">
        <v>16.1191811006289</v>
      </c>
      <c r="T35" s="56">
        <v>17.2327876562379</v>
      </c>
      <c r="U35" s="58">
        <v>-6.9085802104766101</v>
      </c>
    </row>
    <row r="36" spans="1:21" ht="12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71" t="s">
        <v>64</v>
      </c>
      <c r="C37" s="72"/>
      <c r="D37" s="56">
        <v>271636.67</v>
      </c>
      <c r="E37" s="59"/>
      <c r="F37" s="59"/>
      <c r="G37" s="56">
        <v>65197.51</v>
      </c>
      <c r="H37" s="57">
        <v>316.63657093652802</v>
      </c>
      <c r="I37" s="56">
        <v>7489.64</v>
      </c>
      <c r="J37" s="57">
        <v>2.7572271446266798</v>
      </c>
      <c r="K37" s="56">
        <v>4102.6499999999996</v>
      </c>
      <c r="L37" s="57">
        <v>6.2926482928565797</v>
      </c>
      <c r="M37" s="57">
        <v>0.82556152730552201</v>
      </c>
      <c r="N37" s="56">
        <v>3835667.5</v>
      </c>
      <c r="O37" s="56">
        <v>43936077</v>
      </c>
      <c r="P37" s="56">
        <v>155</v>
      </c>
      <c r="Q37" s="56">
        <v>145</v>
      </c>
      <c r="R37" s="57">
        <v>6.8965517241379199</v>
      </c>
      <c r="S37" s="56">
        <v>1752.49464516129</v>
      </c>
      <c r="T37" s="56">
        <v>1669.0069655172399</v>
      </c>
      <c r="U37" s="58">
        <v>4.7639335089874102</v>
      </c>
    </row>
    <row r="38" spans="1:21" ht="12" thickBot="1">
      <c r="A38" s="74"/>
      <c r="B38" s="71" t="s">
        <v>35</v>
      </c>
      <c r="C38" s="72"/>
      <c r="D38" s="56">
        <v>443032.66</v>
      </c>
      <c r="E38" s="59"/>
      <c r="F38" s="59"/>
      <c r="G38" s="56">
        <v>97791.47</v>
      </c>
      <c r="H38" s="57">
        <v>353.03814330636402</v>
      </c>
      <c r="I38" s="56">
        <v>-79608.69</v>
      </c>
      <c r="J38" s="57">
        <v>-17.969034156533699</v>
      </c>
      <c r="K38" s="56">
        <v>-9111.1299999999992</v>
      </c>
      <c r="L38" s="57">
        <v>-9.3168964532387104</v>
      </c>
      <c r="M38" s="57">
        <v>7.7375210319685896</v>
      </c>
      <c r="N38" s="56">
        <v>7404081.5300000003</v>
      </c>
      <c r="O38" s="56">
        <v>102365939.67</v>
      </c>
      <c r="P38" s="56">
        <v>168</v>
      </c>
      <c r="Q38" s="56">
        <v>262</v>
      </c>
      <c r="R38" s="57">
        <v>-35.877862595419899</v>
      </c>
      <c r="S38" s="56">
        <v>2637.09916666667</v>
      </c>
      <c r="T38" s="56">
        <v>2248.18358778626</v>
      </c>
      <c r="U38" s="58">
        <v>14.7478556664216</v>
      </c>
    </row>
    <row r="39" spans="1:21" ht="12" thickBot="1">
      <c r="A39" s="74"/>
      <c r="B39" s="71" t="s">
        <v>36</v>
      </c>
      <c r="C39" s="72"/>
      <c r="D39" s="56">
        <v>180970.07</v>
      </c>
      <c r="E39" s="59"/>
      <c r="F39" s="59"/>
      <c r="G39" s="56">
        <v>5117.09</v>
      </c>
      <c r="H39" s="57">
        <v>3436.58172906867</v>
      </c>
      <c r="I39" s="56">
        <v>-11582.91</v>
      </c>
      <c r="J39" s="57">
        <v>-6.4004561638286397</v>
      </c>
      <c r="K39" s="56">
        <v>1164.96</v>
      </c>
      <c r="L39" s="57">
        <v>22.766064306080199</v>
      </c>
      <c r="M39" s="57">
        <v>-10.942753399258301</v>
      </c>
      <c r="N39" s="56">
        <v>3469001.79</v>
      </c>
      <c r="O39" s="56">
        <v>94036997.969999999</v>
      </c>
      <c r="P39" s="56">
        <v>72</v>
      </c>
      <c r="Q39" s="56">
        <v>88</v>
      </c>
      <c r="R39" s="57">
        <v>-18.181818181818201</v>
      </c>
      <c r="S39" s="56">
        <v>2513.4731944444402</v>
      </c>
      <c r="T39" s="56">
        <v>2569.88193181818</v>
      </c>
      <c r="U39" s="58">
        <v>-2.2442545835944401</v>
      </c>
    </row>
    <row r="40" spans="1:21" ht="12" thickBot="1">
      <c r="A40" s="74"/>
      <c r="B40" s="71" t="s">
        <v>37</v>
      </c>
      <c r="C40" s="72"/>
      <c r="D40" s="56">
        <v>470251.47</v>
      </c>
      <c r="E40" s="59"/>
      <c r="F40" s="59"/>
      <c r="G40" s="56">
        <v>39664.160000000003</v>
      </c>
      <c r="H40" s="57">
        <v>1085.5828284274801</v>
      </c>
      <c r="I40" s="56">
        <v>-93161.56</v>
      </c>
      <c r="J40" s="57">
        <v>-19.811008777920499</v>
      </c>
      <c r="K40" s="56">
        <v>-8280.34</v>
      </c>
      <c r="L40" s="57">
        <v>-20.8761259535056</v>
      </c>
      <c r="M40" s="57">
        <v>10.2509341403855</v>
      </c>
      <c r="N40" s="56">
        <v>6437896.6699999999</v>
      </c>
      <c r="O40" s="56">
        <v>73934955.030000001</v>
      </c>
      <c r="P40" s="56">
        <v>209</v>
      </c>
      <c r="Q40" s="56">
        <v>292</v>
      </c>
      <c r="R40" s="57">
        <v>-28.424657534246599</v>
      </c>
      <c r="S40" s="56">
        <v>2250.00703349282</v>
      </c>
      <c r="T40" s="56">
        <v>1852.52698630137</v>
      </c>
      <c r="U40" s="58">
        <v>17.665724652176799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6">
        <v>-3.99</v>
      </c>
      <c r="H41" s="59"/>
      <c r="I41" s="59"/>
      <c r="J41" s="59"/>
      <c r="K41" s="56">
        <v>-3.05</v>
      </c>
      <c r="L41" s="57">
        <v>76.441102756892207</v>
      </c>
      <c r="M41" s="59"/>
      <c r="N41" s="56">
        <v>0.16</v>
      </c>
      <c r="O41" s="56">
        <v>1386.07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71" t="s">
        <v>32</v>
      </c>
      <c r="C42" s="72"/>
      <c r="D42" s="56">
        <v>79380.341899999999</v>
      </c>
      <c r="E42" s="59"/>
      <c r="F42" s="59"/>
      <c r="G42" s="56">
        <v>97766.666400000002</v>
      </c>
      <c r="H42" s="57">
        <v>-18.806332645908899</v>
      </c>
      <c r="I42" s="56">
        <v>6124.7915000000003</v>
      </c>
      <c r="J42" s="57">
        <v>7.7157534893409201</v>
      </c>
      <c r="K42" s="56">
        <v>7273.6608999999999</v>
      </c>
      <c r="L42" s="57">
        <v>7.4398168290209803</v>
      </c>
      <c r="M42" s="57">
        <v>-0.157949265960419</v>
      </c>
      <c r="N42" s="56">
        <v>1171553.4161</v>
      </c>
      <c r="O42" s="56">
        <v>18707252.5491</v>
      </c>
      <c r="P42" s="56">
        <v>106</v>
      </c>
      <c r="Q42" s="56">
        <v>116</v>
      </c>
      <c r="R42" s="57">
        <v>-8.6206896551724093</v>
      </c>
      <c r="S42" s="56">
        <v>748.87114999999994</v>
      </c>
      <c r="T42" s="56">
        <v>543.132917241379</v>
      </c>
      <c r="U42" s="58">
        <v>27.4731150690771</v>
      </c>
    </row>
    <row r="43" spans="1:21" ht="12" thickBot="1">
      <c r="A43" s="74"/>
      <c r="B43" s="71" t="s">
        <v>33</v>
      </c>
      <c r="C43" s="72"/>
      <c r="D43" s="56">
        <v>513097.86989999999</v>
      </c>
      <c r="E43" s="56">
        <v>980463.20490000001</v>
      </c>
      <c r="F43" s="57">
        <v>52.332190268408098</v>
      </c>
      <c r="G43" s="56">
        <v>215277.5545</v>
      </c>
      <c r="H43" s="57">
        <v>138.34248354024299</v>
      </c>
      <c r="I43" s="56">
        <v>29866.8632</v>
      </c>
      <c r="J43" s="57">
        <v>5.8208901170883598</v>
      </c>
      <c r="K43" s="56">
        <v>14215.136399999999</v>
      </c>
      <c r="L43" s="57">
        <v>6.6031669827427404</v>
      </c>
      <c r="M43" s="57">
        <v>1.10106061310815</v>
      </c>
      <c r="N43" s="56">
        <v>7599804.8629999999</v>
      </c>
      <c r="O43" s="56">
        <v>122919515.77760001</v>
      </c>
      <c r="P43" s="56">
        <v>2311</v>
      </c>
      <c r="Q43" s="56">
        <v>2451</v>
      </c>
      <c r="R43" s="57">
        <v>-5.7119543043655598</v>
      </c>
      <c r="S43" s="56">
        <v>222.02417563825199</v>
      </c>
      <c r="T43" s="56">
        <v>213.74799392084901</v>
      </c>
      <c r="U43" s="58">
        <v>3.7276038492707899</v>
      </c>
    </row>
    <row r="44" spans="1:21" ht="12" thickBot="1">
      <c r="A44" s="74"/>
      <c r="B44" s="71" t="s">
        <v>38</v>
      </c>
      <c r="C44" s="72"/>
      <c r="D44" s="56">
        <v>279953.11</v>
      </c>
      <c r="E44" s="59"/>
      <c r="F44" s="59"/>
      <c r="G44" s="56">
        <v>39711.980000000003</v>
      </c>
      <c r="H44" s="57">
        <v>604.95883106306997</v>
      </c>
      <c r="I44" s="56">
        <v>-60048.160000000003</v>
      </c>
      <c r="J44" s="57">
        <v>-21.449363430897399</v>
      </c>
      <c r="K44" s="56">
        <v>1380.33</v>
      </c>
      <c r="L44" s="57">
        <v>3.4758528786527401</v>
      </c>
      <c r="M44" s="57">
        <v>-44.502756587192899</v>
      </c>
      <c r="N44" s="56">
        <v>4241665.26</v>
      </c>
      <c r="O44" s="56">
        <v>49174982.350000001</v>
      </c>
      <c r="P44" s="56">
        <v>178</v>
      </c>
      <c r="Q44" s="56">
        <v>276</v>
      </c>
      <c r="R44" s="57">
        <v>-35.507246376811601</v>
      </c>
      <c r="S44" s="56">
        <v>1572.7702808988799</v>
      </c>
      <c r="T44" s="56">
        <v>1435.9473550724599</v>
      </c>
      <c r="U44" s="58">
        <v>8.6994857092680409</v>
      </c>
    </row>
    <row r="45" spans="1:21" ht="12" thickBot="1">
      <c r="A45" s="74"/>
      <c r="B45" s="71" t="s">
        <v>39</v>
      </c>
      <c r="C45" s="72"/>
      <c r="D45" s="56">
        <v>124926.57</v>
      </c>
      <c r="E45" s="59"/>
      <c r="F45" s="59"/>
      <c r="G45" s="56">
        <v>19778.650000000001</v>
      </c>
      <c r="H45" s="57">
        <v>531.62334133017202</v>
      </c>
      <c r="I45" s="56">
        <v>13306.27</v>
      </c>
      <c r="J45" s="57">
        <v>10.651272983801601</v>
      </c>
      <c r="K45" s="56">
        <v>2892.01</v>
      </c>
      <c r="L45" s="57">
        <v>14.621877630677499</v>
      </c>
      <c r="M45" s="57">
        <v>3.6010456395379</v>
      </c>
      <c r="N45" s="56">
        <v>1777930.03</v>
      </c>
      <c r="O45" s="56">
        <v>21733226.73</v>
      </c>
      <c r="P45" s="56">
        <v>103</v>
      </c>
      <c r="Q45" s="56">
        <v>129</v>
      </c>
      <c r="R45" s="57">
        <v>-20.155038759689901</v>
      </c>
      <c r="S45" s="56">
        <v>1212.8793203883499</v>
      </c>
      <c r="T45" s="56">
        <v>1296.34953488372</v>
      </c>
      <c r="U45" s="58">
        <v>-6.8819884297017504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34121.623899999999</v>
      </c>
      <c r="E47" s="62"/>
      <c r="F47" s="62"/>
      <c r="G47" s="61">
        <v>12543.3781</v>
      </c>
      <c r="H47" s="63">
        <v>172.02898316522899</v>
      </c>
      <c r="I47" s="61">
        <v>3395.5864000000001</v>
      </c>
      <c r="J47" s="63">
        <v>9.9514208642338406</v>
      </c>
      <c r="K47" s="61">
        <v>1439.2867000000001</v>
      </c>
      <c r="L47" s="63">
        <v>11.4744743284108</v>
      </c>
      <c r="M47" s="63">
        <v>1.35921474157998</v>
      </c>
      <c r="N47" s="61">
        <v>334318.7487</v>
      </c>
      <c r="O47" s="61">
        <v>6624681.8816</v>
      </c>
      <c r="P47" s="61">
        <v>21</v>
      </c>
      <c r="Q47" s="61">
        <v>18</v>
      </c>
      <c r="R47" s="63">
        <v>16.6666666666667</v>
      </c>
      <c r="S47" s="61">
        <v>1624.83923333333</v>
      </c>
      <c r="T47" s="61">
        <v>533.96943888888904</v>
      </c>
      <c r="U47" s="64">
        <v>67.137090985090396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R18" sqref="R1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90413</v>
      </c>
      <c r="D2" s="37">
        <v>743952.45396581199</v>
      </c>
      <c r="E2" s="37">
        <v>543448.54301452998</v>
      </c>
      <c r="F2" s="37">
        <v>199504.44086581201</v>
      </c>
      <c r="G2" s="37">
        <v>543448.54301452998</v>
      </c>
      <c r="H2" s="37">
        <v>0.26852902565089298</v>
      </c>
    </row>
    <row r="3" spans="1:8">
      <c r="A3" s="37">
        <v>2</v>
      </c>
      <c r="B3" s="37">
        <v>13</v>
      </c>
      <c r="C3" s="37">
        <v>12503</v>
      </c>
      <c r="D3" s="37">
        <v>122295.936817094</v>
      </c>
      <c r="E3" s="37">
        <v>94715.997440170904</v>
      </c>
      <c r="F3" s="37">
        <v>27519.7806589744</v>
      </c>
      <c r="G3" s="37">
        <v>94715.997440170904</v>
      </c>
      <c r="H3" s="37">
        <v>0.225136871437535</v>
      </c>
    </row>
    <row r="4" spans="1:8">
      <c r="A4" s="37">
        <v>3</v>
      </c>
      <c r="B4" s="37">
        <v>14</v>
      </c>
      <c r="C4" s="37">
        <v>134666</v>
      </c>
      <c r="D4" s="37">
        <v>166173.61942666199</v>
      </c>
      <c r="E4" s="37">
        <v>116577.094972602</v>
      </c>
      <c r="F4" s="37">
        <v>49466.088556624098</v>
      </c>
      <c r="G4" s="37">
        <v>116577.094972602</v>
      </c>
      <c r="H4" s="37">
        <v>0.29791098619785999</v>
      </c>
    </row>
    <row r="5" spans="1:8">
      <c r="A5" s="37">
        <v>4</v>
      </c>
      <c r="B5" s="37">
        <v>15</v>
      </c>
      <c r="C5" s="37">
        <v>3241</v>
      </c>
      <c r="D5" s="37">
        <v>49311.772470123302</v>
      </c>
      <c r="E5" s="37">
        <v>37681.566212518002</v>
      </c>
      <c r="F5" s="37">
        <v>11548.920121912101</v>
      </c>
      <c r="G5" s="37">
        <v>37681.566212518002</v>
      </c>
      <c r="H5" s="37">
        <v>0.23458878800137301</v>
      </c>
    </row>
    <row r="6" spans="1:8">
      <c r="A6" s="37">
        <v>5</v>
      </c>
      <c r="B6" s="37">
        <v>16</v>
      </c>
      <c r="C6" s="37">
        <v>3820</v>
      </c>
      <c r="D6" s="37">
        <v>132305.64311111101</v>
      </c>
      <c r="E6" s="37">
        <v>104314.899279487</v>
      </c>
      <c r="F6" s="37">
        <v>27608.7523786325</v>
      </c>
      <c r="G6" s="37">
        <v>104314.899279487</v>
      </c>
      <c r="H6" s="37">
        <v>0.20927826080937001</v>
      </c>
    </row>
    <row r="7" spans="1:8">
      <c r="A7" s="37">
        <v>6</v>
      </c>
      <c r="B7" s="37">
        <v>17</v>
      </c>
      <c r="C7" s="37">
        <v>18844</v>
      </c>
      <c r="D7" s="37">
        <v>259806.82634529899</v>
      </c>
      <c r="E7" s="37">
        <v>176835.72548632501</v>
      </c>
      <c r="F7" s="37">
        <v>82498.075217948703</v>
      </c>
      <c r="G7" s="37">
        <v>176835.72548632501</v>
      </c>
      <c r="H7" s="37">
        <v>0.318115397969368</v>
      </c>
    </row>
    <row r="8" spans="1:8">
      <c r="A8" s="37">
        <v>7</v>
      </c>
      <c r="B8" s="37">
        <v>18</v>
      </c>
      <c r="C8" s="37">
        <v>43939</v>
      </c>
      <c r="D8" s="37">
        <v>79869.759562393199</v>
      </c>
      <c r="E8" s="37">
        <v>63416.078693162402</v>
      </c>
      <c r="F8" s="37">
        <v>16216.193689743601</v>
      </c>
      <c r="G8" s="37">
        <v>63416.078693162402</v>
      </c>
      <c r="H8" s="37">
        <v>0.20363846471402</v>
      </c>
    </row>
    <row r="9" spans="1:8">
      <c r="A9" s="37">
        <v>8</v>
      </c>
      <c r="B9" s="37">
        <v>19</v>
      </c>
      <c r="C9" s="37">
        <v>25080</v>
      </c>
      <c r="D9" s="37">
        <v>86996.8482008547</v>
      </c>
      <c r="E9" s="37">
        <v>85383.900535897395</v>
      </c>
      <c r="F9" s="37">
        <v>1355.06732307692</v>
      </c>
      <c r="G9" s="37">
        <v>85383.900535897395</v>
      </c>
      <c r="H9" s="37">
        <v>1.5622359321592101E-2</v>
      </c>
    </row>
    <row r="10" spans="1:8">
      <c r="A10" s="37">
        <v>9</v>
      </c>
      <c r="B10" s="37">
        <v>21</v>
      </c>
      <c r="C10" s="37">
        <v>351803</v>
      </c>
      <c r="D10" s="37">
        <v>1422603.2063314901</v>
      </c>
      <c r="E10" s="37">
        <v>1468547.8459999999</v>
      </c>
      <c r="F10" s="37">
        <v>-55092.8047846154</v>
      </c>
      <c r="G10" s="37">
        <v>1468547.8459999999</v>
      </c>
      <c r="H10" s="37">
        <v>-3.8977401599730302E-2</v>
      </c>
    </row>
    <row r="11" spans="1:8">
      <c r="A11" s="37">
        <v>10</v>
      </c>
      <c r="B11" s="37">
        <v>22</v>
      </c>
      <c r="C11" s="37">
        <v>77718.331999999995</v>
      </c>
      <c r="D11" s="37">
        <v>934341.62448290596</v>
      </c>
      <c r="E11" s="37">
        <v>1139361.1214401701</v>
      </c>
      <c r="F11" s="37">
        <v>-206415.36635897399</v>
      </c>
      <c r="G11" s="37">
        <v>1139361.1214401701</v>
      </c>
      <c r="H11" s="37">
        <v>-0.221251198405431</v>
      </c>
    </row>
    <row r="12" spans="1:8">
      <c r="A12" s="37">
        <v>11</v>
      </c>
      <c r="B12" s="37">
        <v>23</v>
      </c>
      <c r="C12" s="37">
        <v>218773.34899999999</v>
      </c>
      <c r="D12" s="37">
        <v>1964646.7643540399</v>
      </c>
      <c r="E12" s="37">
        <v>1775998.4081846201</v>
      </c>
      <c r="F12" s="37">
        <v>185625.37516495699</v>
      </c>
      <c r="G12" s="37">
        <v>1775998.4081846201</v>
      </c>
      <c r="H12" s="37">
        <v>9.4628428111731194E-2</v>
      </c>
    </row>
    <row r="13" spans="1:8">
      <c r="A13" s="37">
        <v>12</v>
      </c>
      <c r="B13" s="37">
        <v>24</v>
      </c>
      <c r="C13" s="37">
        <v>25314</v>
      </c>
      <c r="D13" s="37">
        <v>918978.858401709</v>
      </c>
      <c r="E13" s="37">
        <v>963541.34180170903</v>
      </c>
      <c r="F13" s="37">
        <v>-52847.799639316203</v>
      </c>
      <c r="G13" s="37">
        <v>963541.34180170903</v>
      </c>
      <c r="H13" s="37">
        <v>-5.8030278235894801E-2</v>
      </c>
    </row>
    <row r="14" spans="1:8">
      <c r="A14" s="37">
        <v>13</v>
      </c>
      <c r="B14" s="37">
        <v>25</v>
      </c>
      <c r="C14" s="37">
        <v>118723</v>
      </c>
      <c r="D14" s="37">
        <v>1597667.86468943</v>
      </c>
      <c r="E14" s="37">
        <v>1505770.5852000001</v>
      </c>
      <c r="F14" s="37">
        <v>79429.093800000002</v>
      </c>
      <c r="G14" s="37">
        <v>1505770.5852000001</v>
      </c>
      <c r="H14" s="37">
        <v>5.0106680472018897E-2</v>
      </c>
    </row>
    <row r="15" spans="1:8">
      <c r="A15" s="37">
        <v>14</v>
      </c>
      <c r="B15" s="37">
        <v>26</v>
      </c>
      <c r="C15" s="37">
        <v>72304</v>
      </c>
      <c r="D15" s="37">
        <v>427104.27990602801</v>
      </c>
      <c r="E15" s="37">
        <v>373538.99592187401</v>
      </c>
      <c r="F15" s="37">
        <v>52671.729440624797</v>
      </c>
      <c r="G15" s="37">
        <v>373538.99592187401</v>
      </c>
      <c r="H15" s="37">
        <v>0.123581426525169</v>
      </c>
    </row>
    <row r="16" spans="1:8">
      <c r="A16" s="37">
        <v>15</v>
      </c>
      <c r="B16" s="37">
        <v>27</v>
      </c>
      <c r="C16" s="37">
        <v>212091.90400000001</v>
      </c>
      <c r="D16" s="37">
        <v>1648293.4703893401</v>
      </c>
      <c r="E16" s="37">
        <v>1571686.6122739699</v>
      </c>
      <c r="F16" s="37">
        <v>74462.045198041</v>
      </c>
      <c r="G16" s="37">
        <v>1571686.6122739699</v>
      </c>
      <c r="H16" s="37">
        <v>4.52340952684019E-2</v>
      </c>
    </row>
    <row r="17" spans="1:8">
      <c r="A17" s="37">
        <v>16</v>
      </c>
      <c r="B17" s="37">
        <v>29</v>
      </c>
      <c r="C17" s="37">
        <v>284582</v>
      </c>
      <c r="D17" s="37">
        <v>3477838.32649145</v>
      </c>
      <c r="E17" s="37">
        <v>3318431.91775299</v>
      </c>
      <c r="F17" s="37">
        <v>145693.59335384599</v>
      </c>
      <c r="G17" s="37">
        <v>3318431.91775299</v>
      </c>
      <c r="H17" s="37">
        <v>4.2057827548891299E-2</v>
      </c>
    </row>
    <row r="18" spans="1:8">
      <c r="A18" s="37">
        <v>17</v>
      </c>
      <c r="B18" s="37">
        <v>31</v>
      </c>
      <c r="C18" s="37">
        <v>33000.053</v>
      </c>
      <c r="D18" s="37">
        <v>356967.15310217801</v>
      </c>
      <c r="E18" s="37">
        <v>304780.55245846597</v>
      </c>
      <c r="F18" s="37">
        <v>51975.272221535597</v>
      </c>
      <c r="G18" s="37">
        <v>304780.55245846597</v>
      </c>
      <c r="H18" s="37">
        <v>0.14568864367710199</v>
      </c>
    </row>
    <row r="19" spans="1:8">
      <c r="A19" s="37">
        <v>18</v>
      </c>
      <c r="B19" s="37">
        <v>32</v>
      </c>
      <c r="C19" s="37">
        <v>32352.734</v>
      </c>
      <c r="D19" s="37">
        <v>442324.08744965598</v>
      </c>
      <c r="E19" s="37">
        <v>417439.94697123399</v>
      </c>
      <c r="F19" s="37">
        <v>24262.4784756835</v>
      </c>
      <c r="G19" s="37">
        <v>417439.94697123399</v>
      </c>
      <c r="H19" s="37">
        <v>5.4929466260309902E-2</v>
      </c>
    </row>
    <row r="20" spans="1:8">
      <c r="A20" s="37">
        <v>19</v>
      </c>
      <c r="B20" s="37">
        <v>33</v>
      </c>
      <c r="C20" s="37">
        <v>37797.540999999997</v>
      </c>
      <c r="D20" s="37">
        <v>635245.718201551</v>
      </c>
      <c r="E20" s="37">
        <v>495529.75490151002</v>
      </c>
      <c r="F20" s="37">
        <v>138643.85506461901</v>
      </c>
      <c r="G20" s="37">
        <v>495529.75490151002</v>
      </c>
      <c r="H20" s="37">
        <v>0.21862129373693701</v>
      </c>
    </row>
    <row r="21" spans="1:8">
      <c r="A21" s="37">
        <v>20</v>
      </c>
      <c r="B21" s="37">
        <v>34</v>
      </c>
      <c r="C21" s="37">
        <v>63211.173999999999</v>
      </c>
      <c r="D21" s="37">
        <v>296393.13299226202</v>
      </c>
      <c r="E21" s="37">
        <v>267422.82127578801</v>
      </c>
      <c r="F21" s="37">
        <v>28559.744782807698</v>
      </c>
      <c r="G21" s="37">
        <v>267422.82127578801</v>
      </c>
      <c r="H21" s="37">
        <v>9.64913074547563E-2</v>
      </c>
    </row>
    <row r="22" spans="1:8">
      <c r="A22" s="37">
        <v>21</v>
      </c>
      <c r="B22" s="37">
        <v>35</v>
      </c>
      <c r="C22" s="37">
        <v>35093.216</v>
      </c>
      <c r="D22" s="37">
        <v>1096490.8270690299</v>
      </c>
      <c r="E22" s="37">
        <v>1058105.62560442</v>
      </c>
      <c r="F22" s="37">
        <v>36097.311146902699</v>
      </c>
      <c r="G22" s="37">
        <v>1058105.62560442</v>
      </c>
      <c r="H22" s="37">
        <v>3.2989594465972702E-2</v>
      </c>
    </row>
    <row r="23" spans="1:8">
      <c r="A23" s="37">
        <v>22</v>
      </c>
      <c r="B23" s="37">
        <v>36</v>
      </c>
      <c r="C23" s="37">
        <v>156107.33100000001</v>
      </c>
      <c r="D23" s="37">
        <v>792791.53835929197</v>
      </c>
      <c r="E23" s="37">
        <v>691435.73161820194</v>
      </c>
      <c r="F23" s="37">
        <v>100413.937246399</v>
      </c>
      <c r="G23" s="37">
        <v>691435.73161820194</v>
      </c>
      <c r="H23" s="37">
        <v>0.12680934424128601</v>
      </c>
    </row>
    <row r="24" spans="1:8">
      <c r="A24" s="37">
        <v>23</v>
      </c>
      <c r="B24" s="37">
        <v>37</v>
      </c>
      <c r="C24" s="37">
        <v>174816.421</v>
      </c>
      <c r="D24" s="37">
        <v>1614245.30162035</v>
      </c>
      <c r="E24" s="37">
        <v>1419300.8894577399</v>
      </c>
      <c r="F24" s="37">
        <v>192751.991543146</v>
      </c>
      <c r="G24" s="37">
        <v>1419300.8894577399</v>
      </c>
      <c r="H24" s="37">
        <v>0.119569273325247</v>
      </c>
    </row>
    <row r="25" spans="1:8">
      <c r="A25" s="37">
        <v>24</v>
      </c>
      <c r="B25" s="37">
        <v>38</v>
      </c>
      <c r="C25" s="37">
        <v>187594.212</v>
      </c>
      <c r="D25" s="37">
        <v>940834.96716637199</v>
      </c>
      <c r="E25" s="37">
        <v>904973.01576548698</v>
      </c>
      <c r="F25" s="37">
        <v>33558.902680530999</v>
      </c>
      <c r="G25" s="37">
        <v>904973.01576548698</v>
      </c>
      <c r="H25" s="37">
        <v>3.5756804878939501E-2</v>
      </c>
    </row>
    <row r="26" spans="1:8">
      <c r="A26" s="37">
        <v>25</v>
      </c>
      <c r="B26" s="37">
        <v>39</v>
      </c>
      <c r="C26" s="37">
        <v>65016.589</v>
      </c>
      <c r="D26" s="37">
        <v>140117.488156259</v>
      </c>
      <c r="E26" s="37">
        <v>111076.832984387</v>
      </c>
      <c r="F26" s="37">
        <v>28971.656453166899</v>
      </c>
      <c r="G26" s="37">
        <v>111076.832984387</v>
      </c>
      <c r="H26" s="37">
        <v>0.206868753597553</v>
      </c>
    </row>
    <row r="27" spans="1:8">
      <c r="A27" s="37">
        <v>26</v>
      </c>
      <c r="B27" s="37">
        <v>42</v>
      </c>
      <c r="C27" s="37">
        <v>9278.7980000000007</v>
      </c>
      <c r="D27" s="37">
        <v>205035.98316444299</v>
      </c>
      <c r="E27" s="37">
        <v>179047.50889999999</v>
      </c>
      <c r="F27" s="37">
        <v>25612.5609</v>
      </c>
      <c r="G27" s="37">
        <v>179047.50889999999</v>
      </c>
      <c r="H27" s="37">
        <v>0.12514683946423599</v>
      </c>
    </row>
    <row r="28" spans="1:8">
      <c r="A28" s="37">
        <v>27</v>
      </c>
      <c r="B28" s="37">
        <v>75</v>
      </c>
      <c r="C28" s="37">
        <v>112</v>
      </c>
      <c r="D28" s="37">
        <v>79380.341880341904</v>
      </c>
      <c r="E28" s="37">
        <v>73255.551282051296</v>
      </c>
      <c r="F28" s="37">
        <v>6124.7905982906004</v>
      </c>
      <c r="G28" s="37">
        <v>73255.551282051296</v>
      </c>
      <c r="H28" s="37">
        <v>7.7157523553162896E-2</v>
      </c>
    </row>
    <row r="29" spans="1:8">
      <c r="A29" s="37">
        <v>28</v>
      </c>
      <c r="B29" s="37">
        <v>76</v>
      </c>
      <c r="C29" s="37">
        <v>2451</v>
      </c>
      <c r="D29" s="37">
        <v>513097.85692649602</v>
      </c>
      <c r="E29" s="37">
        <v>483231.00590940198</v>
      </c>
      <c r="F29" s="37">
        <v>29354.030504273502</v>
      </c>
      <c r="G29" s="37">
        <v>483231.00590940198</v>
      </c>
      <c r="H29" s="37">
        <v>5.7266655128386801E-2</v>
      </c>
    </row>
    <row r="30" spans="1:8">
      <c r="A30" s="37">
        <v>29</v>
      </c>
      <c r="B30" s="37">
        <v>99</v>
      </c>
      <c r="C30" s="37">
        <v>20</v>
      </c>
      <c r="D30" s="37">
        <v>34121.623931623901</v>
      </c>
      <c r="E30" s="37">
        <v>30726.037606837599</v>
      </c>
      <c r="F30" s="37">
        <v>3395.5863247863199</v>
      </c>
      <c r="G30" s="37">
        <v>30726.037606837599</v>
      </c>
      <c r="H30" s="37">
        <v>9.9514206345826806E-2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164</v>
      </c>
      <c r="D34" s="34">
        <v>271636.67</v>
      </c>
      <c r="E34" s="34">
        <v>264147.03000000003</v>
      </c>
      <c r="F34" s="30"/>
      <c r="G34" s="30"/>
      <c r="H34" s="30"/>
    </row>
    <row r="35" spans="1:8">
      <c r="A35" s="30"/>
      <c r="B35" s="33">
        <v>71</v>
      </c>
      <c r="C35" s="34">
        <v>157</v>
      </c>
      <c r="D35" s="34">
        <v>443032.66</v>
      </c>
      <c r="E35" s="34">
        <v>522641.35</v>
      </c>
      <c r="F35" s="30"/>
      <c r="G35" s="30"/>
      <c r="H35" s="30"/>
    </row>
    <row r="36" spans="1:8">
      <c r="A36" s="30"/>
      <c r="B36" s="33">
        <v>72</v>
      </c>
      <c r="C36" s="34">
        <v>58</v>
      </c>
      <c r="D36" s="34">
        <v>180970.07</v>
      </c>
      <c r="E36" s="34">
        <v>192552.98</v>
      </c>
      <c r="F36" s="30"/>
      <c r="G36" s="30"/>
      <c r="H36" s="30"/>
    </row>
    <row r="37" spans="1:8">
      <c r="A37" s="30"/>
      <c r="B37" s="33">
        <v>73</v>
      </c>
      <c r="C37" s="34">
        <v>193</v>
      </c>
      <c r="D37" s="34">
        <v>470251.47</v>
      </c>
      <c r="E37" s="34">
        <v>563413.03</v>
      </c>
      <c r="F37" s="30"/>
      <c r="G37" s="30"/>
      <c r="H37" s="30"/>
    </row>
    <row r="38" spans="1:8">
      <c r="A38" s="30"/>
      <c r="B38" s="33">
        <v>77</v>
      </c>
      <c r="C38" s="34">
        <v>166</v>
      </c>
      <c r="D38" s="34">
        <v>279953.11</v>
      </c>
      <c r="E38" s="34">
        <v>340001.27</v>
      </c>
      <c r="F38" s="30"/>
      <c r="G38" s="30"/>
      <c r="H38" s="30"/>
    </row>
    <row r="39" spans="1:8">
      <c r="A39" s="30"/>
      <c r="B39" s="33">
        <v>78</v>
      </c>
      <c r="C39" s="34">
        <v>91</v>
      </c>
      <c r="D39" s="34">
        <v>124926.57</v>
      </c>
      <c r="E39" s="34">
        <v>111620.3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2016-09-18T03:20:10Z</dcterms:modified>
</cp:coreProperties>
</file>