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<sst xmlns="http://schemas.openxmlformats.org/spreadsheetml/2006/main" count="121" uniqueCount="80">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</sst>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26" sqref="V2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18581602.643099997</v>
      </c>
      <c r="F3" s="25">
        <f>RA!I7</f>
        <v>836991.95600000001</v>
      </c>
      <c r="G3" s="16">
        <f>SUM(G4:G42)</f>
        <v>17744610.687100001</v>
      </c>
      <c r="H3" s="27">
        <f>RA!J7</f>
        <v>4.50441209015308</v>
      </c>
      <c r="I3" s="20">
        <f>SUM(I4:I42)</f>
        <v>18581609.63605779</v>
      </c>
      <c r="J3" s="21">
        <f>SUM(J4:J42)</f>
        <v>17744610.711137671</v>
      </c>
      <c r="K3" s="22">
        <f>E3-I3</f>
        <v>-6.9929577931761742</v>
      </c>
      <c r="L3" s="22">
        <f>G3-J3</f>
        <v>-2.4037670344114304E-2</v>
      </c>
    </row>
    <row r="4" spans="1:13">
      <c r="A4" s="68">
        <f>RA!A8</f>
        <v>42631</v>
      </c>
      <c r="B4" s="12">
        <v>12</v>
      </c>
      <c r="C4" s="66" t="s">
        <v>6</v>
      </c>
      <c r="D4" s="66"/>
      <c r="E4" s="15">
        <f>VLOOKUP(C4,RA!B8:D35,3,0)</f>
        <v>626389.66599999997</v>
      </c>
      <c r="F4" s="25">
        <f>VLOOKUP(C4,RA!B8:I38,8,0)</f>
        <v>167027.6581</v>
      </c>
      <c r="G4" s="16">
        <f t="shared" ref="G4:G42" si="0">E4-F4</f>
        <v>459362.00789999997</v>
      </c>
      <c r="H4" s="27">
        <f>RA!J8</f>
        <v>26.665136282755999</v>
      </c>
      <c r="I4" s="20">
        <f>VLOOKUP(B4,RMS!B:D,3,FALSE)</f>
        <v>626390.54884188005</v>
      </c>
      <c r="J4" s="21">
        <f>VLOOKUP(B4,RMS!B:E,4,FALSE)</f>
        <v>459362.02398974297</v>
      </c>
      <c r="K4" s="22">
        <f t="shared" ref="K4:K42" si="1">E4-I4</f>
        <v>-0.88284188008401543</v>
      </c>
      <c r="L4" s="22">
        <f t="shared" ref="L4:L42" si="2">G4-J4</f>
        <v>-1.6089743003249168E-2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76689.339900000006</v>
      </c>
      <c r="F5" s="25">
        <f>VLOOKUP(C5,RA!B9:I39,8,0)</f>
        <v>17150.525300000001</v>
      </c>
      <c r="G5" s="16">
        <f t="shared" si="0"/>
        <v>59538.814600000005</v>
      </c>
      <c r="H5" s="27">
        <f>RA!J9</f>
        <v>22.363636618027499</v>
      </c>
      <c r="I5" s="20">
        <f>VLOOKUP(B5,RMS!B:D,3,FALSE)</f>
        <v>76689.375803418807</v>
      </c>
      <c r="J5" s="21">
        <f>VLOOKUP(B5,RMS!B:E,4,FALSE)</f>
        <v>59538.8213051282</v>
      </c>
      <c r="K5" s="22">
        <f t="shared" si="1"/>
        <v>-3.5903418800444342E-2</v>
      </c>
      <c r="L5" s="22">
        <f t="shared" si="2"/>
        <v>-6.7051281948806718E-3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93562.176500000001</v>
      </c>
      <c r="F6" s="25">
        <f>VLOOKUP(C6,RA!B10:I40,8,0)</f>
        <v>30697.116399999999</v>
      </c>
      <c r="G6" s="16">
        <f t="shared" si="0"/>
        <v>62865.060100000002</v>
      </c>
      <c r="H6" s="27">
        <f>RA!J10</f>
        <v>32.809322686074999</v>
      </c>
      <c r="I6" s="20">
        <f>VLOOKUP(B6,RMS!B:D,3,FALSE)</f>
        <v>93564.333350548404</v>
      </c>
      <c r="J6" s="21">
        <f>VLOOKUP(B6,RMS!B:E,4,FALSE)</f>
        <v>62865.060017408403</v>
      </c>
      <c r="K6" s="22">
        <f>E6-I6</f>
        <v>-2.1568505484028719</v>
      </c>
      <c r="L6" s="22">
        <f t="shared" si="2"/>
        <v>8.2591599493753165E-5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43721.477500000001</v>
      </c>
      <c r="F7" s="25">
        <f>VLOOKUP(C7,RA!B11:I41,8,0)</f>
        <v>9753.3539999999994</v>
      </c>
      <c r="G7" s="16">
        <f t="shared" si="0"/>
        <v>33968.123500000002</v>
      </c>
      <c r="H7" s="27">
        <f>RA!J11</f>
        <v>22.3079240631793</v>
      </c>
      <c r="I7" s="20">
        <f>VLOOKUP(B7,RMS!B:D,3,FALSE)</f>
        <v>43721.509277981997</v>
      </c>
      <c r="J7" s="21">
        <f>VLOOKUP(B7,RMS!B:E,4,FALSE)</f>
        <v>33968.123257393498</v>
      </c>
      <c r="K7" s="22">
        <f t="shared" si="1"/>
        <v>-3.1777981996128801E-2</v>
      </c>
      <c r="L7" s="22">
        <f t="shared" si="2"/>
        <v>2.4260650388896465E-4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126828.29519999999</v>
      </c>
      <c r="F8" s="25">
        <f>VLOOKUP(C8,RA!B12:I42,8,0)</f>
        <v>27206.788799999998</v>
      </c>
      <c r="G8" s="16">
        <f t="shared" si="0"/>
        <v>99621.506399999998</v>
      </c>
      <c r="H8" s="27">
        <f>RA!J12</f>
        <v>21.4516711409679</v>
      </c>
      <c r="I8" s="20">
        <f>VLOOKUP(B8,RMS!B:D,3,FALSE)</f>
        <v>126828.292750427</v>
      </c>
      <c r="J8" s="21">
        <f>VLOOKUP(B8,RMS!B:E,4,FALSE)</f>
        <v>99621.506011111094</v>
      </c>
      <c r="K8" s="22">
        <f t="shared" si="1"/>
        <v>2.4495729885529727E-3</v>
      </c>
      <c r="L8" s="22">
        <f t="shared" si="2"/>
        <v>3.8888890412636101E-4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202200.83919999999</v>
      </c>
      <c r="F9" s="25">
        <f>VLOOKUP(C9,RA!B13:I43,8,0)</f>
        <v>64655.482900000003</v>
      </c>
      <c r="G9" s="16">
        <f t="shared" si="0"/>
        <v>137545.35629999998</v>
      </c>
      <c r="H9" s="27">
        <f>RA!J13</f>
        <v>31.975872679760901</v>
      </c>
      <c r="I9" s="20">
        <f>VLOOKUP(B9,RMS!B:D,3,FALSE)</f>
        <v>202201.097599145</v>
      </c>
      <c r="J9" s="21">
        <f>VLOOKUP(B9,RMS!B:E,4,FALSE)</f>
        <v>137545.353850427</v>
      </c>
      <c r="K9" s="22">
        <f t="shared" si="1"/>
        <v>-0.25839914500829764</v>
      </c>
      <c r="L9" s="22">
        <f t="shared" si="2"/>
        <v>2.4495729885529727E-3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73089.486499999999</v>
      </c>
      <c r="F10" s="25">
        <f>VLOOKUP(C10,RA!B14:I43,8,0)</f>
        <v>14928.241599999999</v>
      </c>
      <c r="G10" s="16">
        <f t="shared" si="0"/>
        <v>58161.244899999998</v>
      </c>
      <c r="H10" s="27">
        <f>RA!J14</f>
        <v>20.424608674737399</v>
      </c>
      <c r="I10" s="20">
        <f>VLOOKUP(B10,RMS!B:D,3,FALSE)</f>
        <v>73089.482773504307</v>
      </c>
      <c r="J10" s="21">
        <f>VLOOKUP(B10,RMS!B:E,4,FALSE)</f>
        <v>58161.242507692303</v>
      </c>
      <c r="K10" s="22">
        <f t="shared" si="1"/>
        <v>3.7264956918079406E-3</v>
      </c>
      <c r="L10" s="22">
        <f t="shared" si="2"/>
        <v>2.3923076951177791E-3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66918.239499999996</v>
      </c>
      <c r="F11" s="25">
        <f>VLOOKUP(C11,RA!B15:I44,8,0)</f>
        <v>-1616.4870000000001</v>
      </c>
      <c r="G11" s="16">
        <f t="shared" si="0"/>
        <v>68534.72649999999</v>
      </c>
      <c r="H11" s="27">
        <f>RA!J15</f>
        <v>-2.4156149535284799</v>
      </c>
      <c r="I11" s="20">
        <f>VLOOKUP(B11,RMS!B:D,3,FALSE)</f>
        <v>66918.263872649593</v>
      </c>
      <c r="J11" s="21">
        <f>VLOOKUP(B11,RMS!B:E,4,FALSE)</f>
        <v>68534.727413675195</v>
      </c>
      <c r="K11" s="22">
        <f t="shared" si="1"/>
        <v>-2.4372649597353302E-2</v>
      </c>
      <c r="L11" s="22">
        <f t="shared" si="2"/>
        <v>-9.1367520508356392E-4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926866.82050000003</v>
      </c>
      <c r="F12" s="25">
        <f>VLOOKUP(C12,RA!B16:I45,8,0)</f>
        <v>-35199.159500000002</v>
      </c>
      <c r="G12" s="16">
        <f t="shared" si="0"/>
        <v>962065.98</v>
      </c>
      <c r="H12" s="27">
        <f>RA!J16</f>
        <v>-3.79765018247301</v>
      </c>
      <c r="I12" s="20">
        <f>VLOOKUP(B12,RMS!B:D,3,FALSE)</f>
        <v>926866.27532222203</v>
      </c>
      <c r="J12" s="21">
        <f>VLOOKUP(B12,RMS!B:E,4,FALSE)</f>
        <v>962065.979933333</v>
      </c>
      <c r="K12" s="22">
        <f t="shared" si="1"/>
        <v>0.54517777799628675</v>
      </c>
      <c r="L12" s="22">
        <f t="shared" si="2"/>
        <v>6.6666980274021626E-5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1083224.7139000001</v>
      </c>
      <c r="F13" s="25">
        <f>VLOOKUP(C13,RA!B17:I46,8,0)</f>
        <v>-176013.88920000001</v>
      </c>
      <c r="G13" s="16">
        <f t="shared" si="0"/>
        <v>1259238.6031000002</v>
      </c>
      <c r="H13" s="27">
        <f>RA!J17</f>
        <v>-16.249065123919301</v>
      </c>
      <c r="I13" s="20">
        <f>VLOOKUP(B13,RMS!B:D,3,FALSE)</f>
        <v>1083224.6885085499</v>
      </c>
      <c r="J13" s="21">
        <f>VLOOKUP(B13,RMS!B:E,4,FALSE)</f>
        <v>1259238.60383162</v>
      </c>
      <c r="K13" s="22">
        <f t="shared" si="1"/>
        <v>2.5391450151801109E-2</v>
      </c>
      <c r="L13" s="22">
        <f t="shared" si="2"/>
        <v>-7.3161977343261242E-4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1277140.1617000001</v>
      </c>
      <c r="F14" s="25">
        <f>VLOOKUP(C14,RA!B18:I47,8,0)</f>
        <v>173814.6813</v>
      </c>
      <c r="G14" s="16">
        <f t="shared" si="0"/>
        <v>1103325.4804</v>
      </c>
      <c r="H14" s="27">
        <f>RA!J18</f>
        <v>13.609679384652299</v>
      </c>
      <c r="I14" s="20">
        <f>VLOOKUP(B14,RMS!B:D,3,FALSE)</f>
        <v>1277140.4422923101</v>
      </c>
      <c r="J14" s="21">
        <f>VLOOKUP(B14,RMS!B:E,4,FALSE)</f>
        <v>1103325.4764572601</v>
      </c>
      <c r="K14" s="22">
        <f t="shared" si="1"/>
        <v>-0.28059231000952423</v>
      </c>
      <c r="L14" s="22">
        <f t="shared" si="2"/>
        <v>3.9427399169653654E-3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505672.10259999998</v>
      </c>
      <c r="F15" s="25">
        <f>VLOOKUP(C15,RA!B19:I48,8,0)</f>
        <v>6235.9744000000001</v>
      </c>
      <c r="G15" s="16">
        <f t="shared" si="0"/>
        <v>499436.12819999998</v>
      </c>
      <c r="H15" s="27">
        <f>RA!J19</f>
        <v>1.2332051477502299</v>
      </c>
      <c r="I15" s="20">
        <f>VLOOKUP(B15,RMS!B:D,3,FALSE)</f>
        <v>505672.10363846202</v>
      </c>
      <c r="J15" s="21">
        <f>VLOOKUP(B15,RMS!B:E,4,FALSE)</f>
        <v>499436.124881197</v>
      </c>
      <c r="K15" s="22">
        <f t="shared" si="1"/>
        <v>-1.038462040014565E-3</v>
      </c>
      <c r="L15" s="22">
        <f t="shared" si="2"/>
        <v>3.3188029774464667E-3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1419985.6111999999</v>
      </c>
      <c r="F16" s="25">
        <f>VLOOKUP(C16,RA!B20:I49,8,0)</f>
        <v>50408.777699999999</v>
      </c>
      <c r="G16" s="16">
        <f t="shared" si="0"/>
        <v>1369576.8334999999</v>
      </c>
      <c r="H16" s="27">
        <f>RA!J20</f>
        <v>3.5499498940274901</v>
      </c>
      <c r="I16" s="20">
        <f>VLOOKUP(B16,RMS!B:D,3,FALSE)</f>
        <v>1419985.8639465801</v>
      </c>
      <c r="J16" s="21">
        <f>VLOOKUP(B16,RMS!B:E,4,FALSE)</f>
        <v>1369576.8334999999</v>
      </c>
      <c r="K16" s="22">
        <f t="shared" si="1"/>
        <v>-0.25274658016860485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367316.58899999998</v>
      </c>
      <c r="F17" s="25">
        <f>VLOOKUP(C17,RA!B21:I50,8,0)</f>
        <v>41245.304199999999</v>
      </c>
      <c r="G17" s="16">
        <f t="shared" si="0"/>
        <v>326071.28479999996</v>
      </c>
      <c r="H17" s="27">
        <f>RA!J21</f>
        <v>11.2288160772396</v>
      </c>
      <c r="I17" s="20">
        <f>VLOOKUP(B17,RMS!B:D,3,FALSE)</f>
        <v>367316.14884596498</v>
      </c>
      <c r="J17" s="21">
        <f>VLOOKUP(B17,RMS!B:E,4,FALSE)</f>
        <v>326071.28481445397</v>
      </c>
      <c r="K17" s="22">
        <f t="shared" si="1"/>
        <v>0.44015403499361128</v>
      </c>
      <c r="L17" s="22">
        <f t="shared" si="2"/>
        <v>-1.44540099427104E-5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1235764.4471</v>
      </c>
      <c r="F18" s="25">
        <f>VLOOKUP(C18,RA!B22:I51,8,0)</f>
        <v>67243.073099999994</v>
      </c>
      <c r="G18" s="16">
        <f t="shared" si="0"/>
        <v>1168521.3740000001</v>
      </c>
      <c r="H18" s="27">
        <f>RA!J22</f>
        <v>5.4414150898903904</v>
      </c>
      <c r="I18" s="20">
        <f>VLOOKUP(B18,RMS!B:D,3,FALSE)</f>
        <v>1235766.0733238901</v>
      </c>
      <c r="J18" s="21">
        <f>VLOOKUP(B18,RMS!B:E,4,FALSE)</f>
        <v>1168521.37279283</v>
      </c>
      <c r="K18" s="22">
        <f t="shared" si="1"/>
        <v>-1.6262238901108503</v>
      </c>
      <c r="L18" s="22">
        <f t="shared" si="2"/>
        <v>1.2071700766682625E-3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2781673.0994000002</v>
      </c>
      <c r="F19" s="25">
        <f>VLOOKUP(C19,RA!B23:I52,8,0)</f>
        <v>137392.30179999999</v>
      </c>
      <c r="G19" s="16">
        <f t="shared" si="0"/>
        <v>2644280.7976000002</v>
      </c>
      <c r="H19" s="27">
        <f>RA!J23</f>
        <v>4.9391965515155301</v>
      </c>
      <c r="I19" s="20">
        <f>VLOOKUP(B19,RMS!B:D,3,FALSE)</f>
        <v>2781674.7400162402</v>
      </c>
      <c r="J19" s="21">
        <f>VLOOKUP(B19,RMS!B:E,4,FALSE)</f>
        <v>2644280.8244401701</v>
      </c>
      <c r="K19" s="22">
        <f t="shared" si="1"/>
        <v>-1.6406162399798632</v>
      </c>
      <c r="L19" s="22">
        <f t="shared" si="2"/>
        <v>-2.6840169914066792E-2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287943.79570000002</v>
      </c>
      <c r="F20" s="25">
        <f>VLOOKUP(C20,RA!B24:I53,8,0)</f>
        <v>39237.186300000001</v>
      </c>
      <c r="G20" s="16">
        <f t="shared" si="0"/>
        <v>248706.60940000002</v>
      </c>
      <c r="H20" s="27">
        <f>RA!J24</f>
        <v>13.6266823199344</v>
      </c>
      <c r="I20" s="20">
        <f>VLOOKUP(B20,RMS!B:D,3,FALSE)</f>
        <v>287943.86034545797</v>
      </c>
      <c r="J20" s="21">
        <f>VLOOKUP(B20,RMS!B:E,4,FALSE)</f>
        <v>248706.61620704</v>
      </c>
      <c r="K20" s="22">
        <f t="shared" si="1"/>
        <v>-6.4645457954611629E-2</v>
      </c>
      <c r="L20" s="22">
        <f t="shared" si="2"/>
        <v>-6.8070399865973741E-3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302871.1508</v>
      </c>
      <c r="F21" s="25">
        <f>VLOOKUP(C21,RA!B25:I54,8,0)</f>
        <v>12872.1469</v>
      </c>
      <c r="G21" s="16">
        <f t="shared" si="0"/>
        <v>289999.00390000001</v>
      </c>
      <c r="H21" s="27">
        <f>RA!J25</f>
        <v>4.2500406083576099</v>
      </c>
      <c r="I21" s="20">
        <f>VLOOKUP(B21,RMS!B:D,3,FALSE)</f>
        <v>302871.131969843</v>
      </c>
      <c r="J21" s="21">
        <f>VLOOKUP(B21,RMS!B:E,4,FALSE)</f>
        <v>289999.003163805</v>
      </c>
      <c r="K21" s="22">
        <f t="shared" si="1"/>
        <v>1.8830157001502812E-2</v>
      </c>
      <c r="L21" s="22">
        <f t="shared" si="2"/>
        <v>7.3619501199573278E-4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538914.05720000004</v>
      </c>
      <c r="F22" s="25">
        <f>VLOOKUP(C22,RA!B26:I55,8,0)</f>
        <v>121477.5812</v>
      </c>
      <c r="G22" s="16">
        <f t="shared" si="0"/>
        <v>417436.47600000002</v>
      </c>
      <c r="H22" s="27">
        <f>RA!J26</f>
        <v>22.541178797813</v>
      </c>
      <c r="I22" s="20">
        <f>VLOOKUP(B22,RMS!B:D,3,FALSE)</f>
        <v>538914.04364944401</v>
      </c>
      <c r="J22" s="21">
        <f>VLOOKUP(B22,RMS!B:E,4,FALSE)</f>
        <v>417436.46153896302</v>
      </c>
      <c r="K22" s="22">
        <f t="shared" si="1"/>
        <v>1.3550556031987071E-2</v>
      </c>
      <c r="L22" s="22">
        <f t="shared" si="2"/>
        <v>1.4461037004366517E-2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203712.21799999999</v>
      </c>
      <c r="F23" s="25">
        <f>VLOOKUP(C23,RA!B27:I56,8,0)</f>
        <v>27087.550999999999</v>
      </c>
      <c r="G23" s="16">
        <f t="shared" si="0"/>
        <v>176624.66699999999</v>
      </c>
      <c r="H23" s="27">
        <f>RA!J27</f>
        <v>13.296969256895499</v>
      </c>
      <c r="I23" s="20">
        <f>VLOOKUP(B23,RMS!B:D,3,FALSE)</f>
        <v>203712.08111273701</v>
      </c>
      <c r="J23" s="21">
        <f>VLOOKUP(B23,RMS!B:E,4,FALSE)</f>
        <v>176624.68309879801</v>
      </c>
      <c r="K23" s="22">
        <f t="shared" si="1"/>
        <v>0.13688726298278198</v>
      </c>
      <c r="L23" s="22">
        <f t="shared" si="2"/>
        <v>-1.6098798019811511E-2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919558.04090000002</v>
      </c>
      <c r="F24" s="25">
        <f>VLOOKUP(C24,RA!B28:I57,8,0)</f>
        <v>22642.050800000001</v>
      </c>
      <c r="G24" s="16">
        <f t="shared" si="0"/>
        <v>896915.99010000005</v>
      </c>
      <c r="H24" s="27">
        <f>RA!J28</f>
        <v>2.4622753315102899</v>
      </c>
      <c r="I24" s="20">
        <f>VLOOKUP(B24,RMS!B:D,3,FALSE)</f>
        <v>919559.03505663702</v>
      </c>
      <c r="J24" s="21">
        <f>VLOOKUP(B24,RMS!B:E,4,FALSE)</f>
        <v>896916.00147876097</v>
      </c>
      <c r="K24" s="22">
        <f t="shared" si="1"/>
        <v>-0.99415663699619472</v>
      </c>
      <c r="L24" s="22">
        <f t="shared" si="2"/>
        <v>-1.1378760915249586E-2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705677.20209999999</v>
      </c>
      <c r="F25" s="25">
        <f>VLOOKUP(C25,RA!B29:I58,8,0)</f>
        <v>68554.887400000007</v>
      </c>
      <c r="G25" s="16">
        <f t="shared" si="0"/>
        <v>637122.31469999999</v>
      </c>
      <c r="H25" s="27">
        <f>RA!J29</f>
        <v>9.71476578752862</v>
      </c>
      <c r="I25" s="20">
        <f>VLOOKUP(B25,RMS!B:D,3,FALSE)</f>
        <v>705677.26251061901</v>
      </c>
      <c r="J25" s="21">
        <f>VLOOKUP(B25,RMS!B:E,4,FALSE)</f>
        <v>637122.31732221099</v>
      </c>
      <c r="K25" s="22">
        <f t="shared" si="1"/>
        <v>-6.0410619014874101E-2</v>
      </c>
      <c r="L25" s="22">
        <f t="shared" si="2"/>
        <v>-2.6222110027447343E-3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1204123.2249</v>
      </c>
      <c r="F26" s="25">
        <f>VLOOKUP(C26,RA!B30:I59,8,0)</f>
        <v>127681.6066</v>
      </c>
      <c r="G26" s="16">
        <f t="shared" si="0"/>
        <v>1076441.6183</v>
      </c>
      <c r="H26" s="27">
        <f>RA!J30</f>
        <v>10.603699352332001</v>
      </c>
      <c r="I26" s="20">
        <f>VLOOKUP(B26,RMS!B:D,3,FALSE)</f>
        <v>1204123.2534557499</v>
      </c>
      <c r="J26" s="21">
        <f>VLOOKUP(B26,RMS!B:E,4,FALSE)</f>
        <v>1076441.5972140101</v>
      </c>
      <c r="K26" s="22">
        <f t="shared" si="1"/>
        <v>-2.8555749915540218E-2</v>
      </c>
      <c r="L26" s="22">
        <f t="shared" si="2"/>
        <v>2.1085989894345403E-2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831234.91489999997</v>
      </c>
      <c r="F27" s="25">
        <f>VLOOKUP(C27,RA!B31:I60,8,0)</f>
        <v>32375.896400000001</v>
      </c>
      <c r="G27" s="16">
        <f t="shared" si="0"/>
        <v>798859.01850000001</v>
      </c>
      <c r="H27" s="27">
        <f>RA!J31</f>
        <v>3.8949153626318598</v>
      </c>
      <c r="I27" s="20">
        <f>VLOOKUP(B27,RMS!B:D,3,FALSE)</f>
        <v>831234.83893185796</v>
      </c>
      <c r="J27" s="21">
        <f>VLOOKUP(B27,RMS!B:E,4,FALSE)</f>
        <v>798858.98922477895</v>
      </c>
      <c r="K27" s="22">
        <f t="shared" si="1"/>
        <v>7.5968142016790807E-2</v>
      </c>
      <c r="L27" s="22">
        <f t="shared" si="2"/>
        <v>2.9275221051648259E-2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114097.9237</v>
      </c>
      <c r="F28" s="25">
        <f>VLOOKUP(C28,RA!B32:I61,8,0)</f>
        <v>23488.926500000001</v>
      </c>
      <c r="G28" s="16">
        <f t="shared" si="0"/>
        <v>90608.997199999998</v>
      </c>
      <c r="H28" s="27">
        <f>RA!J32</f>
        <v>20.586637984543799</v>
      </c>
      <c r="I28" s="20">
        <f>VLOOKUP(B28,RMS!B:D,3,FALSE)</f>
        <v>114097.851955427</v>
      </c>
      <c r="J28" s="21">
        <f>VLOOKUP(B28,RMS!B:E,4,FALSE)</f>
        <v>90609.022139174194</v>
      </c>
      <c r="K28" s="22">
        <f t="shared" si="1"/>
        <v>7.1744572996976785E-2</v>
      </c>
      <c r="L28" s="22">
        <f t="shared" si="2"/>
        <v>-2.4939174196333624E-2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152862.22330000001</v>
      </c>
      <c r="F30" s="25">
        <f>VLOOKUP(C30,RA!B34:I64,8,0)</f>
        <v>21701.074199999999</v>
      </c>
      <c r="G30" s="16">
        <f t="shared" si="0"/>
        <v>131161.14910000001</v>
      </c>
      <c r="H30" s="27">
        <f>RA!J34</f>
        <v>0</v>
      </c>
      <c r="I30" s="20">
        <f>VLOOKUP(B30,RMS!B:D,3,FALSE)</f>
        <v>152862.22150000001</v>
      </c>
      <c r="J30" s="21">
        <f>VLOOKUP(B30,RMS!B:E,4,FALSE)</f>
        <v>131161.14230000001</v>
      </c>
      <c r="K30" s="22">
        <f t="shared" si="1"/>
        <v>1.799999998183921E-3</v>
      </c>
      <c r="L30" s="22">
        <f t="shared" si="2"/>
        <v>6.8000000028405339E-3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14.196492587583601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454188.24</v>
      </c>
      <c r="F32" s="25">
        <f>VLOOKUP(C32,RA!B34:I65,8,0)</f>
        <v>-44628.31</v>
      </c>
      <c r="G32" s="16">
        <f t="shared" si="0"/>
        <v>498816.55</v>
      </c>
      <c r="H32" s="27">
        <f>RA!J34</f>
        <v>0</v>
      </c>
      <c r="I32" s="20">
        <f>VLOOKUP(B32,RMS!B:D,3,FALSE)</f>
        <v>454188.24</v>
      </c>
      <c r="J32" s="21">
        <f>VLOOKUP(B32,RMS!B:E,4,FALSE)</f>
        <v>498816.55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526643.74</v>
      </c>
      <c r="F33" s="25">
        <f>VLOOKUP(C33,RA!B34:I65,8,0)</f>
        <v>-108935.96</v>
      </c>
      <c r="G33" s="16">
        <f t="shared" si="0"/>
        <v>635579.69999999995</v>
      </c>
      <c r="H33" s="27">
        <f>RA!J34</f>
        <v>0</v>
      </c>
      <c r="I33" s="20">
        <f>VLOOKUP(B33,RMS!B:D,3,FALSE)</f>
        <v>526643.74</v>
      </c>
      <c r="J33" s="21">
        <f>VLOOKUP(B33,RMS!B:E,4,FALSE)</f>
        <v>635579.69999999995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184094.88</v>
      </c>
      <c r="F34" s="25">
        <f>VLOOKUP(C34,RA!B34:I66,8,0)</f>
        <v>-9931.6299999999992</v>
      </c>
      <c r="G34" s="16">
        <f t="shared" si="0"/>
        <v>194026.51</v>
      </c>
      <c r="H34" s="27">
        <f>RA!J35</f>
        <v>14.196492587583601</v>
      </c>
      <c r="I34" s="20">
        <f>VLOOKUP(B34,RMS!B:D,3,FALSE)</f>
        <v>184094.88</v>
      </c>
      <c r="J34" s="21">
        <f>VLOOKUP(B34,RMS!B:E,4,FALSE)</f>
        <v>194026.51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377882.26</v>
      </c>
      <c r="F35" s="25">
        <f>VLOOKUP(C35,RA!B34:I67,8,0)</f>
        <v>-82574.38</v>
      </c>
      <c r="G35" s="16">
        <f t="shared" si="0"/>
        <v>460456.64</v>
      </c>
      <c r="H35" s="27">
        <f>RA!J34</f>
        <v>0</v>
      </c>
      <c r="I35" s="20">
        <f>VLOOKUP(B35,RMS!B:D,3,FALSE)</f>
        <v>377882.26</v>
      </c>
      <c r="J35" s="21">
        <f>VLOOKUP(B35,RMS!B:E,4,FALSE)</f>
        <v>460456.64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14.196492587583601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32617.0939</v>
      </c>
      <c r="F37" s="25">
        <f>VLOOKUP(C37,RA!B8:I68,8,0)</f>
        <v>2232.4268999999999</v>
      </c>
      <c r="G37" s="16">
        <f t="shared" si="0"/>
        <v>30384.667000000001</v>
      </c>
      <c r="H37" s="27">
        <f>RA!J35</f>
        <v>14.196492587583601</v>
      </c>
      <c r="I37" s="20">
        <f>VLOOKUP(B37,RMS!B:D,3,FALSE)</f>
        <v>32617.094017094001</v>
      </c>
      <c r="J37" s="21">
        <f>VLOOKUP(B37,RMS!B:E,4,FALSE)</f>
        <v>30384.666666666701</v>
      </c>
      <c r="K37" s="22">
        <f t="shared" si="1"/>
        <v>-1.17094001325313E-4</v>
      </c>
      <c r="L37" s="22">
        <f t="shared" si="2"/>
        <v>3.3333330065943301E-4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461279.51289999997</v>
      </c>
      <c r="F38" s="25">
        <f>VLOOKUP(C38,RA!B8:I69,8,0)</f>
        <v>23640.462500000001</v>
      </c>
      <c r="G38" s="16">
        <f t="shared" si="0"/>
        <v>437639.05039999995</v>
      </c>
      <c r="H38" s="27">
        <f>RA!J36</f>
        <v>0</v>
      </c>
      <c r="I38" s="20">
        <f>VLOOKUP(B38,RMS!B:D,3,FALSE)</f>
        <v>461279.50227863202</v>
      </c>
      <c r="J38" s="21">
        <f>VLOOKUP(B38,RMS!B:E,4,FALSE)</f>
        <v>437639.04792478599</v>
      </c>
      <c r="K38" s="22">
        <f t="shared" si="1"/>
        <v>1.0621367953717709E-2</v>
      </c>
      <c r="L38" s="22">
        <f t="shared" si="2"/>
        <v>2.4752139579504728E-3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266301.76</v>
      </c>
      <c r="F39" s="25">
        <f>VLOOKUP(C39,RA!B9:I70,8,0)</f>
        <v>-48143.91</v>
      </c>
      <c r="G39" s="16">
        <f t="shared" si="0"/>
        <v>314445.67000000004</v>
      </c>
      <c r="H39" s="27">
        <f>RA!J37</f>
        <v>-9.8259501390877109</v>
      </c>
      <c r="I39" s="20">
        <f>VLOOKUP(B39,RMS!B:D,3,FALSE)</f>
        <v>266301.76</v>
      </c>
      <c r="J39" s="21">
        <f>VLOOKUP(B39,RMS!B:E,4,FALSE)</f>
        <v>314445.67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103948.78</v>
      </c>
      <c r="F40" s="25">
        <f>VLOOKUP(C40,RA!B10:I71,8,0)</f>
        <v>12757.88</v>
      </c>
      <c r="G40" s="16">
        <f t="shared" si="0"/>
        <v>91190.9</v>
      </c>
      <c r="H40" s="27">
        <f>RA!J38</f>
        <v>-20.684943487603199</v>
      </c>
      <c r="I40" s="20">
        <f>VLOOKUP(B40,RMS!B:D,3,FALSE)</f>
        <v>103948.78</v>
      </c>
      <c r="J40" s="21">
        <f>VLOOKUP(B40,RMS!B:E,4,FALSE)</f>
        <v>91190.9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-5.3948431374082801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6608.5591000000004</v>
      </c>
      <c r="F42" s="25">
        <f>VLOOKUP(C42,RA!B8:I72,8,0)</f>
        <v>526.72540000000004</v>
      </c>
      <c r="G42" s="16">
        <f t="shared" si="0"/>
        <v>6081.8337000000001</v>
      </c>
      <c r="H42" s="27">
        <f>RA!J39</f>
        <v>-5.3948431374082801</v>
      </c>
      <c r="I42" s="20">
        <f>VLOOKUP(B42,RMS!B:D,3,FALSE)</f>
        <v>6608.5591105060103</v>
      </c>
      <c r="J42" s="21">
        <f>VLOOKUP(B42,RMS!B:E,4,FALSE)</f>
        <v>6081.8338552303103</v>
      </c>
      <c r="K42" s="22">
        <f t="shared" si="1"/>
        <v>-1.0506009857635945E-5</v>
      </c>
      <c r="L42" s="22">
        <f t="shared" si="2"/>
        <v>-1.5523031015618471E-4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18581602.643100001</v>
      </c>
      <c r="E7" s="53">
        <v>23853698.366500001</v>
      </c>
      <c r="F7" s="54">
        <v>77.898204117462598</v>
      </c>
      <c r="G7" s="53">
        <v>25068722.5594</v>
      </c>
      <c r="H7" s="54">
        <v>-25.8773453690305</v>
      </c>
      <c r="I7" s="53">
        <v>836991.95600000001</v>
      </c>
      <c r="J7" s="54">
        <v>4.50441209015308</v>
      </c>
      <c r="K7" s="53">
        <v>516755.49979999999</v>
      </c>
      <c r="L7" s="54">
        <v>2.0613555340745999</v>
      </c>
      <c r="M7" s="54">
        <v>0.61970594666905499</v>
      </c>
      <c r="N7" s="53">
        <v>467540874.9077</v>
      </c>
      <c r="O7" s="53">
        <v>5771790993.6022997</v>
      </c>
      <c r="P7" s="53">
        <v>907275</v>
      </c>
      <c r="Q7" s="53">
        <v>1121328</v>
      </c>
      <c r="R7" s="54">
        <v>-19.089240614699701</v>
      </c>
      <c r="S7" s="53">
        <v>20.480673051831001</v>
      </c>
      <c r="T7" s="53">
        <v>20.466799872650999</v>
      </c>
      <c r="U7" s="55">
        <v>6.7737906586022995E-2</v>
      </c>
    </row>
    <row r="8" spans="1:23" ht="12" thickBot="1">
      <c r="A8" s="73">
        <v>42631</v>
      </c>
      <c r="B8" s="69" t="s">
        <v>6</v>
      </c>
      <c r="C8" s="70"/>
      <c r="D8" s="56">
        <v>626389.66599999997</v>
      </c>
      <c r="E8" s="56">
        <v>958612.33929999999</v>
      </c>
      <c r="F8" s="57">
        <v>65.343376078113494</v>
      </c>
      <c r="G8" s="56">
        <v>471037.36609999998</v>
      </c>
      <c r="H8" s="57">
        <v>32.980886672803599</v>
      </c>
      <c r="I8" s="56">
        <v>167027.6581</v>
      </c>
      <c r="J8" s="57">
        <v>26.665136282755999</v>
      </c>
      <c r="K8" s="56">
        <v>134833.7009</v>
      </c>
      <c r="L8" s="57">
        <v>28.624841807427899</v>
      </c>
      <c r="M8" s="57">
        <v>0.238767882102983</v>
      </c>
      <c r="N8" s="56">
        <v>26833472.942600001</v>
      </c>
      <c r="O8" s="56">
        <v>216839236.72710001</v>
      </c>
      <c r="P8" s="56">
        <v>24681</v>
      </c>
      <c r="Q8" s="56">
        <v>30319</v>
      </c>
      <c r="R8" s="57">
        <v>-18.595600118737401</v>
      </c>
      <c r="S8" s="56">
        <v>25.379428143106001</v>
      </c>
      <c r="T8" s="56">
        <v>24.537463488241698</v>
      </c>
      <c r="U8" s="58">
        <v>3.3175083777175098</v>
      </c>
    </row>
    <row r="9" spans="1:23" ht="12" thickBot="1">
      <c r="A9" s="74"/>
      <c r="B9" s="69" t="s">
        <v>7</v>
      </c>
      <c r="C9" s="70"/>
      <c r="D9" s="56">
        <v>76689.339900000006</v>
      </c>
      <c r="E9" s="56">
        <v>132570.88750000001</v>
      </c>
      <c r="F9" s="57">
        <v>57.847798522130297</v>
      </c>
      <c r="G9" s="56">
        <v>76455.291400000002</v>
      </c>
      <c r="H9" s="57">
        <v>0.30612465888790702</v>
      </c>
      <c r="I9" s="56">
        <v>17150.525300000001</v>
      </c>
      <c r="J9" s="57">
        <v>22.363636618027499</v>
      </c>
      <c r="K9" s="56">
        <v>17860.771199999999</v>
      </c>
      <c r="L9" s="57">
        <v>23.3610661511389</v>
      </c>
      <c r="M9" s="57">
        <v>-3.9765690520687E-2</v>
      </c>
      <c r="N9" s="56">
        <v>2626452.0162</v>
      </c>
      <c r="O9" s="56">
        <v>31062083.0645</v>
      </c>
      <c r="P9" s="56">
        <v>4432</v>
      </c>
      <c r="Q9" s="56">
        <v>6985</v>
      </c>
      <c r="R9" s="57">
        <v>-36.549749463135299</v>
      </c>
      <c r="S9" s="56">
        <v>17.303551421480101</v>
      </c>
      <c r="T9" s="56">
        <v>17.508357723693599</v>
      </c>
      <c r="U9" s="58">
        <v>-1.1836084814313901</v>
      </c>
    </row>
    <row r="10" spans="1:23" ht="12" thickBot="1">
      <c r="A10" s="74"/>
      <c r="B10" s="69" t="s">
        <v>8</v>
      </c>
      <c r="C10" s="70"/>
      <c r="D10" s="56">
        <v>93562.176500000001</v>
      </c>
      <c r="E10" s="56">
        <v>150146.5042</v>
      </c>
      <c r="F10" s="57">
        <v>62.3139226574148</v>
      </c>
      <c r="G10" s="56">
        <v>99172.541500000007</v>
      </c>
      <c r="H10" s="57">
        <v>-5.6571757818670001</v>
      </c>
      <c r="I10" s="56">
        <v>30697.116399999999</v>
      </c>
      <c r="J10" s="57">
        <v>32.809322686074999</v>
      </c>
      <c r="K10" s="56">
        <v>28111.405599999998</v>
      </c>
      <c r="L10" s="57">
        <v>28.3459566275207</v>
      </c>
      <c r="M10" s="57">
        <v>9.1980843533486997E-2</v>
      </c>
      <c r="N10" s="56">
        <v>4284441.1564999996</v>
      </c>
      <c r="O10" s="56">
        <v>50479881.394000001</v>
      </c>
      <c r="P10" s="56">
        <v>94771</v>
      </c>
      <c r="Q10" s="56">
        <v>119373</v>
      </c>
      <c r="R10" s="57">
        <v>-20.609350523150098</v>
      </c>
      <c r="S10" s="56">
        <v>0.98724479534878795</v>
      </c>
      <c r="T10" s="56">
        <v>1.39203231467752</v>
      </c>
      <c r="U10" s="58">
        <v>-41.001737485557101</v>
      </c>
    </row>
    <row r="11" spans="1:23" ht="12" thickBot="1">
      <c r="A11" s="74"/>
      <c r="B11" s="69" t="s">
        <v>9</v>
      </c>
      <c r="C11" s="70"/>
      <c r="D11" s="56">
        <v>43721.477500000001</v>
      </c>
      <c r="E11" s="56">
        <v>68583.779899999994</v>
      </c>
      <c r="F11" s="57">
        <v>63.749005324216597</v>
      </c>
      <c r="G11" s="56">
        <v>37069.670100000003</v>
      </c>
      <c r="H11" s="57">
        <v>17.944069591274801</v>
      </c>
      <c r="I11" s="56">
        <v>9753.3539999999994</v>
      </c>
      <c r="J11" s="57">
        <v>22.3079240631793</v>
      </c>
      <c r="K11" s="56">
        <v>9041.6275000000005</v>
      </c>
      <c r="L11" s="57">
        <v>24.3909036028891</v>
      </c>
      <c r="M11" s="57">
        <v>7.8716635915381E-2</v>
      </c>
      <c r="N11" s="56">
        <v>2078878.7409999999</v>
      </c>
      <c r="O11" s="56">
        <v>17801304.958900001</v>
      </c>
      <c r="P11" s="56">
        <v>2081</v>
      </c>
      <c r="Q11" s="56">
        <v>2505</v>
      </c>
      <c r="R11" s="57">
        <v>-16.9261477045908</v>
      </c>
      <c r="S11" s="56">
        <v>21.0098402210476</v>
      </c>
      <c r="T11" s="56">
        <v>19.685320119760501</v>
      </c>
      <c r="U11" s="58">
        <v>6.3042845036022497</v>
      </c>
    </row>
    <row r="12" spans="1:23" ht="12" thickBot="1">
      <c r="A12" s="74"/>
      <c r="B12" s="69" t="s">
        <v>10</v>
      </c>
      <c r="C12" s="70"/>
      <c r="D12" s="56">
        <v>126828.29519999999</v>
      </c>
      <c r="E12" s="56">
        <v>220514.66159999999</v>
      </c>
      <c r="F12" s="57">
        <v>57.514676928855998</v>
      </c>
      <c r="G12" s="56">
        <v>100585.49950000001</v>
      </c>
      <c r="H12" s="57">
        <v>26.0900386541303</v>
      </c>
      <c r="I12" s="56">
        <v>27206.788799999998</v>
      </c>
      <c r="J12" s="57">
        <v>21.4516711409679</v>
      </c>
      <c r="K12" s="56">
        <v>22893.413</v>
      </c>
      <c r="L12" s="57">
        <v>22.760152421373601</v>
      </c>
      <c r="M12" s="57">
        <v>0.188411216798474</v>
      </c>
      <c r="N12" s="56">
        <v>7197378.1497</v>
      </c>
      <c r="O12" s="56">
        <v>63245904.9736</v>
      </c>
      <c r="P12" s="56">
        <v>1052</v>
      </c>
      <c r="Q12" s="56">
        <v>1331</v>
      </c>
      <c r="R12" s="57">
        <v>-20.961682945153999</v>
      </c>
      <c r="S12" s="56">
        <v>120.559215969582</v>
      </c>
      <c r="T12" s="56">
        <v>99.403186626596593</v>
      </c>
      <c r="U12" s="58">
        <v>17.548247284822299</v>
      </c>
    </row>
    <row r="13" spans="1:23" ht="12" thickBot="1">
      <c r="A13" s="74"/>
      <c r="B13" s="69" t="s">
        <v>11</v>
      </c>
      <c r="C13" s="70"/>
      <c r="D13" s="56">
        <v>202200.83919999999</v>
      </c>
      <c r="E13" s="56">
        <v>381696.17560000002</v>
      </c>
      <c r="F13" s="57">
        <v>52.974290057309098</v>
      </c>
      <c r="G13" s="56">
        <v>177555.99</v>
      </c>
      <c r="H13" s="57">
        <v>13.880043810406001</v>
      </c>
      <c r="I13" s="56">
        <v>64655.482900000003</v>
      </c>
      <c r="J13" s="57">
        <v>31.975872679760901</v>
      </c>
      <c r="K13" s="56">
        <v>55506.844299999997</v>
      </c>
      <c r="L13" s="57">
        <v>31.261600523868601</v>
      </c>
      <c r="M13" s="57">
        <v>0.16482000941278499</v>
      </c>
      <c r="N13" s="56">
        <v>10217639.4977</v>
      </c>
      <c r="O13" s="56">
        <v>91413313.261999995</v>
      </c>
      <c r="P13" s="56">
        <v>8760</v>
      </c>
      <c r="Q13" s="56">
        <v>10871</v>
      </c>
      <c r="R13" s="57">
        <v>-19.418636739950301</v>
      </c>
      <c r="S13" s="56">
        <v>23.082287579908702</v>
      </c>
      <c r="T13" s="56">
        <v>23.899044154171701</v>
      </c>
      <c r="U13" s="58">
        <v>-3.5384559326515799</v>
      </c>
    </row>
    <row r="14" spans="1:23" ht="12" thickBot="1">
      <c r="A14" s="74"/>
      <c r="B14" s="69" t="s">
        <v>12</v>
      </c>
      <c r="C14" s="70"/>
      <c r="D14" s="56">
        <v>73089.486499999999</v>
      </c>
      <c r="E14" s="56">
        <v>137707.75450000001</v>
      </c>
      <c r="F14" s="57">
        <v>53.075795742497597</v>
      </c>
      <c r="G14" s="56">
        <v>133768.29399999999</v>
      </c>
      <c r="H14" s="57">
        <v>-45.361128325371297</v>
      </c>
      <c r="I14" s="56">
        <v>14928.241599999999</v>
      </c>
      <c r="J14" s="57">
        <v>20.424608674737399</v>
      </c>
      <c r="K14" s="56">
        <v>28290.0988</v>
      </c>
      <c r="L14" s="57">
        <v>21.1485830865123</v>
      </c>
      <c r="M14" s="57">
        <v>-0.47231567816228298</v>
      </c>
      <c r="N14" s="56">
        <v>2180662.2239999999</v>
      </c>
      <c r="O14" s="56">
        <v>37903876.051200002</v>
      </c>
      <c r="P14" s="56">
        <v>1086</v>
      </c>
      <c r="Q14" s="56">
        <v>1295</v>
      </c>
      <c r="R14" s="57">
        <v>-16.138996138996099</v>
      </c>
      <c r="S14" s="56">
        <v>67.301552946593006</v>
      </c>
      <c r="T14" s="56">
        <v>61.675488803088797</v>
      </c>
      <c r="U14" s="58">
        <v>8.3594863672295201</v>
      </c>
    </row>
    <row r="15" spans="1:23" ht="12" thickBot="1">
      <c r="A15" s="74"/>
      <c r="B15" s="69" t="s">
        <v>13</v>
      </c>
      <c r="C15" s="70"/>
      <c r="D15" s="56">
        <v>66918.239499999996</v>
      </c>
      <c r="E15" s="56">
        <v>109922.5527</v>
      </c>
      <c r="F15" s="57">
        <v>60.877625069928001</v>
      </c>
      <c r="G15" s="56">
        <v>55404.323499999999</v>
      </c>
      <c r="H15" s="57">
        <v>20.781620048117698</v>
      </c>
      <c r="I15" s="56">
        <v>-1616.4870000000001</v>
      </c>
      <c r="J15" s="57">
        <v>-2.4156149535284799</v>
      </c>
      <c r="K15" s="56">
        <v>10700.127500000001</v>
      </c>
      <c r="L15" s="57">
        <v>19.3128023664074</v>
      </c>
      <c r="M15" s="57">
        <v>-1.1510717512478199</v>
      </c>
      <c r="N15" s="56">
        <v>2731281.6745000002</v>
      </c>
      <c r="O15" s="56">
        <v>33577068.1611</v>
      </c>
      <c r="P15" s="56">
        <v>3181</v>
      </c>
      <c r="Q15" s="56">
        <v>3683</v>
      </c>
      <c r="R15" s="57">
        <v>-13.630192777626901</v>
      </c>
      <c r="S15" s="56">
        <v>21.036856177302699</v>
      </c>
      <c r="T15" s="56">
        <v>23.621182161281599</v>
      </c>
      <c r="U15" s="58">
        <v>-12.284753777834601</v>
      </c>
    </row>
    <row r="16" spans="1:23" ht="12" thickBot="1">
      <c r="A16" s="74"/>
      <c r="B16" s="69" t="s">
        <v>14</v>
      </c>
      <c r="C16" s="70"/>
      <c r="D16" s="56">
        <v>926866.82050000003</v>
      </c>
      <c r="E16" s="56">
        <v>1262786.7705999999</v>
      </c>
      <c r="F16" s="57">
        <v>73.398521593602794</v>
      </c>
      <c r="G16" s="56">
        <v>779979.24670000002</v>
      </c>
      <c r="H16" s="57">
        <v>18.8322412963504</v>
      </c>
      <c r="I16" s="56">
        <v>-35199.159500000002</v>
      </c>
      <c r="J16" s="57">
        <v>-3.79765018247301</v>
      </c>
      <c r="K16" s="56">
        <v>30856.369500000001</v>
      </c>
      <c r="L16" s="57">
        <v>3.9560500655049</v>
      </c>
      <c r="M16" s="57">
        <v>-2.1407420921634999</v>
      </c>
      <c r="N16" s="56">
        <v>29729082.673999999</v>
      </c>
      <c r="O16" s="56">
        <v>305476208.68110001</v>
      </c>
      <c r="P16" s="56">
        <v>48975</v>
      </c>
      <c r="Q16" s="56">
        <v>70480</v>
      </c>
      <c r="R16" s="57">
        <v>-30.512202043132799</v>
      </c>
      <c r="S16" s="56">
        <v>18.925305165901001</v>
      </c>
      <c r="T16" s="56">
        <v>20.184507281498298</v>
      </c>
      <c r="U16" s="58">
        <v>-6.6535366513725602</v>
      </c>
    </row>
    <row r="17" spans="1:21" ht="12" thickBot="1">
      <c r="A17" s="74"/>
      <c r="B17" s="69" t="s">
        <v>15</v>
      </c>
      <c r="C17" s="70"/>
      <c r="D17" s="56">
        <v>1083224.7139000001</v>
      </c>
      <c r="E17" s="56">
        <v>1641065.4032000001</v>
      </c>
      <c r="F17" s="57">
        <v>66.007406638867806</v>
      </c>
      <c r="G17" s="56">
        <v>878338.94680000003</v>
      </c>
      <c r="H17" s="57">
        <v>23.326503720055701</v>
      </c>
      <c r="I17" s="56">
        <v>-176013.88920000001</v>
      </c>
      <c r="J17" s="57">
        <v>-16.249065123919301</v>
      </c>
      <c r="K17" s="56">
        <v>116949.5313</v>
      </c>
      <c r="L17" s="57">
        <v>13.314852054104501</v>
      </c>
      <c r="M17" s="57">
        <v>-2.5050414246508401</v>
      </c>
      <c r="N17" s="56">
        <v>43247170.126599997</v>
      </c>
      <c r="O17" s="56">
        <v>315782413.67949998</v>
      </c>
      <c r="P17" s="56">
        <v>19230</v>
      </c>
      <c r="Q17" s="56">
        <v>24978</v>
      </c>
      <c r="R17" s="57">
        <v>-23.012250780687001</v>
      </c>
      <c r="S17" s="56">
        <v>56.329938320332801</v>
      </c>
      <c r="T17" s="56">
        <v>37.406582760829501</v>
      </c>
      <c r="U17" s="58">
        <v>33.593780010713601</v>
      </c>
    </row>
    <row r="18" spans="1:21" ht="12" thickBot="1">
      <c r="A18" s="74"/>
      <c r="B18" s="69" t="s">
        <v>16</v>
      </c>
      <c r="C18" s="70"/>
      <c r="D18" s="56">
        <v>1277140.1617000001</v>
      </c>
      <c r="E18" s="56">
        <v>2057397.5153000001</v>
      </c>
      <c r="F18" s="57">
        <v>62.075517842441499</v>
      </c>
      <c r="G18" s="56">
        <v>1293255.8291</v>
      </c>
      <c r="H18" s="57">
        <v>-1.24613143334642</v>
      </c>
      <c r="I18" s="56">
        <v>173814.6813</v>
      </c>
      <c r="J18" s="57">
        <v>13.609679384652299</v>
      </c>
      <c r="K18" s="56">
        <v>174280.01240000001</v>
      </c>
      <c r="L18" s="57">
        <v>13.476066256843</v>
      </c>
      <c r="M18" s="57">
        <v>-2.6700198926539998E-3</v>
      </c>
      <c r="N18" s="56">
        <v>32582055.2249</v>
      </c>
      <c r="O18" s="56">
        <v>581088125.40840006</v>
      </c>
      <c r="P18" s="56">
        <v>62239</v>
      </c>
      <c r="Q18" s="56">
        <v>92321</v>
      </c>
      <c r="R18" s="57">
        <v>-32.584135787090702</v>
      </c>
      <c r="S18" s="56">
        <v>20.519933830877701</v>
      </c>
      <c r="T18" s="56">
        <v>21.280600590331598</v>
      </c>
      <c r="U18" s="58">
        <v>-3.7069649723196698</v>
      </c>
    </row>
    <row r="19" spans="1:21" ht="12" thickBot="1">
      <c r="A19" s="74"/>
      <c r="B19" s="69" t="s">
        <v>17</v>
      </c>
      <c r="C19" s="70"/>
      <c r="D19" s="56">
        <v>505672.10259999998</v>
      </c>
      <c r="E19" s="56">
        <v>798110.4436</v>
      </c>
      <c r="F19" s="57">
        <v>63.358662532855497</v>
      </c>
      <c r="G19" s="56">
        <v>442581.42239999998</v>
      </c>
      <c r="H19" s="57">
        <v>14.2551578098051</v>
      </c>
      <c r="I19" s="56">
        <v>6235.9744000000001</v>
      </c>
      <c r="J19" s="57">
        <v>1.2332051477502299</v>
      </c>
      <c r="K19" s="56">
        <v>31032.6037</v>
      </c>
      <c r="L19" s="57">
        <v>7.0117275894045701</v>
      </c>
      <c r="M19" s="57">
        <v>-0.79905088015544101</v>
      </c>
      <c r="N19" s="56">
        <v>13282677.3946</v>
      </c>
      <c r="O19" s="56">
        <v>171417091.05360001</v>
      </c>
      <c r="P19" s="56">
        <v>10469</v>
      </c>
      <c r="Q19" s="56">
        <v>14495</v>
      </c>
      <c r="R19" s="57">
        <v>-27.775094860296701</v>
      </c>
      <c r="S19" s="56">
        <v>48.301853338427698</v>
      </c>
      <c r="T19" s="56">
        <v>63.399713632287003</v>
      </c>
      <c r="U19" s="58">
        <v>-31.2573105385333</v>
      </c>
    </row>
    <row r="20" spans="1:21" ht="12" thickBot="1">
      <c r="A20" s="74"/>
      <c r="B20" s="69" t="s">
        <v>18</v>
      </c>
      <c r="C20" s="70"/>
      <c r="D20" s="56">
        <v>1419985.6111999999</v>
      </c>
      <c r="E20" s="56">
        <v>1455283.8049999999</v>
      </c>
      <c r="F20" s="57">
        <v>97.574480408651297</v>
      </c>
      <c r="G20" s="56">
        <v>952910.84609999997</v>
      </c>
      <c r="H20" s="57">
        <v>49.015578635882598</v>
      </c>
      <c r="I20" s="56">
        <v>50408.777699999999</v>
      </c>
      <c r="J20" s="57">
        <v>3.5499498940274901</v>
      </c>
      <c r="K20" s="56">
        <v>68000.910399999993</v>
      </c>
      <c r="L20" s="57">
        <v>7.1361251347184096</v>
      </c>
      <c r="M20" s="57">
        <v>-0.25870437022854897</v>
      </c>
      <c r="N20" s="56">
        <v>29838896.9716</v>
      </c>
      <c r="O20" s="56">
        <v>334894991.55699998</v>
      </c>
      <c r="P20" s="56">
        <v>45306</v>
      </c>
      <c r="Q20" s="56">
        <v>52201</v>
      </c>
      <c r="R20" s="57">
        <v>-13.2085592230034</v>
      </c>
      <c r="S20" s="56">
        <v>31.342109460115701</v>
      </c>
      <c r="T20" s="56">
        <v>30.606071448822799</v>
      </c>
      <c r="U20" s="58">
        <v>2.3483997215614298</v>
      </c>
    </row>
    <row r="21" spans="1:21" ht="12" thickBot="1">
      <c r="A21" s="74"/>
      <c r="B21" s="69" t="s">
        <v>19</v>
      </c>
      <c r="C21" s="70"/>
      <c r="D21" s="56">
        <v>367316.58899999998</v>
      </c>
      <c r="E21" s="56">
        <v>435313.52549999999</v>
      </c>
      <c r="F21" s="57">
        <v>84.379778592475702</v>
      </c>
      <c r="G21" s="56">
        <v>299791.35749999998</v>
      </c>
      <c r="H21" s="57">
        <v>22.5240754313606</v>
      </c>
      <c r="I21" s="56">
        <v>41245.304199999999</v>
      </c>
      <c r="J21" s="57">
        <v>11.2288160772396</v>
      </c>
      <c r="K21" s="56">
        <v>40972.315900000001</v>
      </c>
      <c r="L21" s="57">
        <v>13.666943650968999</v>
      </c>
      <c r="M21" s="57">
        <v>6.6627500546049996E-3</v>
      </c>
      <c r="N21" s="56">
        <v>7279670.3729999997</v>
      </c>
      <c r="O21" s="56">
        <v>108471040.4261</v>
      </c>
      <c r="P21" s="56">
        <v>30722</v>
      </c>
      <c r="Q21" s="56">
        <v>35712</v>
      </c>
      <c r="R21" s="57">
        <v>-13.972894265233</v>
      </c>
      <c r="S21" s="56">
        <v>11.956141820194</v>
      </c>
      <c r="T21" s="56">
        <v>11.9597041330645</v>
      </c>
      <c r="U21" s="58">
        <v>-2.9794836194571999E-2</v>
      </c>
    </row>
    <row r="22" spans="1:21" ht="12" thickBot="1">
      <c r="A22" s="74"/>
      <c r="B22" s="69" t="s">
        <v>20</v>
      </c>
      <c r="C22" s="70"/>
      <c r="D22" s="56">
        <v>1235764.4471</v>
      </c>
      <c r="E22" s="56">
        <v>1698836.2215</v>
      </c>
      <c r="F22" s="57">
        <v>72.741823576664302</v>
      </c>
      <c r="G22" s="56">
        <v>1142951.9158999999</v>
      </c>
      <c r="H22" s="57">
        <v>8.1204230824457806</v>
      </c>
      <c r="I22" s="56">
        <v>67243.073099999994</v>
      </c>
      <c r="J22" s="57">
        <v>5.4414150898903904</v>
      </c>
      <c r="K22" s="56">
        <v>115640.98579999999</v>
      </c>
      <c r="L22" s="57">
        <v>10.117747229019701</v>
      </c>
      <c r="M22" s="57">
        <v>-0.41851867973266599</v>
      </c>
      <c r="N22" s="56">
        <v>26996433.341800001</v>
      </c>
      <c r="O22" s="56">
        <v>386268482.89279997</v>
      </c>
      <c r="P22" s="56">
        <v>73978</v>
      </c>
      <c r="Q22" s="56">
        <v>95325</v>
      </c>
      <c r="R22" s="57">
        <v>-22.3939155520588</v>
      </c>
      <c r="S22" s="56">
        <v>16.704485753872799</v>
      </c>
      <c r="T22" s="56">
        <v>17.291280899029601</v>
      </c>
      <c r="U22" s="58">
        <v>-3.51279981798195</v>
      </c>
    </row>
    <row r="23" spans="1:21" ht="12" thickBot="1">
      <c r="A23" s="74"/>
      <c r="B23" s="69" t="s">
        <v>21</v>
      </c>
      <c r="C23" s="70"/>
      <c r="D23" s="56">
        <v>2781673.0994000002</v>
      </c>
      <c r="E23" s="56">
        <v>4953176.8519000001</v>
      </c>
      <c r="F23" s="57">
        <v>56.159373722603299</v>
      </c>
      <c r="G23" s="56">
        <v>2227405.0007000002</v>
      </c>
      <c r="H23" s="57">
        <v>24.884028657824299</v>
      </c>
      <c r="I23" s="56">
        <v>137392.30179999999</v>
      </c>
      <c r="J23" s="57">
        <v>4.9391965515155301</v>
      </c>
      <c r="K23" s="56">
        <v>238448.96460000001</v>
      </c>
      <c r="L23" s="57">
        <v>10.705236116694699</v>
      </c>
      <c r="M23" s="57">
        <v>-0.42380835232194602</v>
      </c>
      <c r="N23" s="56">
        <v>55020129.439099997</v>
      </c>
      <c r="O23" s="56">
        <v>840053844.66799998</v>
      </c>
      <c r="P23" s="56">
        <v>81785</v>
      </c>
      <c r="Q23" s="56">
        <v>99794</v>
      </c>
      <c r="R23" s="57">
        <v>-18.0461751207487</v>
      </c>
      <c r="S23" s="56">
        <v>34.012020534327803</v>
      </c>
      <c r="T23" s="56">
        <v>34.850154696675197</v>
      </c>
      <c r="U23" s="58">
        <v>-2.4642292612443302</v>
      </c>
    </row>
    <row r="24" spans="1:21" ht="12" thickBot="1">
      <c r="A24" s="74"/>
      <c r="B24" s="69" t="s">
        <v>22</v>
      </c>
      <c r="C24" s="70"/>
      <c r="D24" s="56">
        <v>287943.79570000002</v>
      </c>
      <c r="E24" s="56">
        <v>271317.44209999999</v>
      </c>
      <c r="F24" s="57">
        <v>106.128007647172</v>
      </c>
      <c r="G24" s="56">
        <v>236834.46729999999</v>
      </c>
      <c r="H24" s="57">
        <v>21.5801901567221</v>
      </c>
      <c r="I24" s="56">
        <v>39237.186300000001</v>
      </c>
      <c r="J24" s="57">
        <v>13.6266823199344</v>
      </c>
      <c r="K24" s="56">
        <v>33327.188999999998</v>
      </c>
      <c r="L24" s="57">
        <v>14.0719336082886</v>
      </c>
      <c r="M24" s="57">
        <v>0.17733260671939699</v>
      </c>
      <c r="N24" s="56">
        <v>6870580.7077000001</v>
      </c>
      <c r="O24" s="56">
        <v>81779691.335999995</v>
      </c>
      <c r="P24" s="56">
        <v>25209</v>
      </c>
      <c r="Q24" s="56">
        <v>30620</v>
      </c>
      <c r="R24" s="57">
        <v>-17.671456564336999</v>
      </c>
      <c r="S24" s="56">
        <v>11.4222617200206</v>
      </c>
      <c r="T24" s="56">
        <v>11.657970378837399</v>
      </c>
      <c r="U24" s="58">
        <v>-2.0635900716895099</v>
      </c>
    </row>
    <row r="25" spans="1:21" ht="12" thickBot="1">
      <c r="A25" s="74"/>
      <c r="B25" s="69" t="s">
        <v>23</v>
      </c>
      <c r="C25" s="70"/>
      <c r="D25" s="56">
        <v>302871.1508</v>
      </c>
      <c r="E25" s="56">
        <v>362942.46049999999</v>
      </c>
      <c r="F25" s="57">
        <v>83.448806288125098</v>
      </c>
      <c r="G25" s="56">
        <v>274104.89939999999</v>
      </c>
      <c r="H25" s="57">
        <v>10.494614092257301</v>
      </c>
      <c r="I25" s="56">
        <v>12872.1469</v>
      </c>
      <c r="J25" s="57">
        <v>4.2500406083576099</v>
      </c>
      <c r="K25" s="56">
        <v>19437.658299999999</v>
      </c>
      <c r="L25" s="57">
        <v>7.0913210024877102</v>
      </c>
      <c r="M25" s="57">
        <v>-0.337772755270629</v>
      </c>
      <c r="N25" s="56">
        <v>7712436.4524999997</v>
      </c>
      <c r="O25" s="56">
        <v>95973372.377900004</v>
      </c>
      <c r="P25" s="56">
        <v>17822</v>
      </c>
      <c r="Q25" s="56">
        <v>22575</v>
      </c>
      <c r="R25" s="57">
        <v>-21.0542635658915</v>
      </c>
      <c r="S25" s="56">
        <v>16.994229087644499</v>
      </c>
      <c r="T25" s="56">
        <v>19.5935363499446</v>
      </c>
      <c r="U25" s="58">
        <v>-15.2952349229536</v>
      </c>
    </row>
    <row r="26" spans="1:21" ht="12" thickBot="1">
      <c r="A26" s="74"/>
      <c r="B26" s="69" t="s">
        <v>24</v>
      </c>
      <c r="C26" s="70"/>
      <c r="D26" s="56">
        <v>538914.05720000004</v>
      </c>
      <c r="E26" s="56">
        <v>554265.55729999999</v>
      </c>
      <c r="F26" s="57">
        <v>97.230298744381301</v>
      </c>
      <c r="G26" s="56">
        <v>518362.54639999999</v>
      </c>
      <c r="H26" s="57">
        <v>3.9646982488856799</v>
      </c>
      <c r="I26" s="56">
        <v>121477.5812</v>
      </c>
      <c r="J26" s="57">
        <v>22.541178797813</v>
      </c>
      <c r="K26" s="56">
        <v>101736.9518</v>
      </c>
      <c r="L26" s="57">
        <v>19.626601595072302</v>
      </c>
      <c r="M26" s="57">
        <v>0.19403598250915999</v>
      </c>
      <c r="N26" s="56">
        <v>11257769.1863</v>
      </c>
      <c r="O26" s="56">
        <v>185033433.7924</v>
      </c>
      <c r="P26" s="56">
        <v>39027</v>
      </c>
      <c r="Q26" s="56">
        <v>45192</v>
      </c>
      <c r="R26" s="57">
        <v>-13.641795007966</v>
      </c>
      <c r="S26" s="56">
        <v>13.8087492556435</v>
      </c>
      <c r="T26" s="56">
        <v>14.0565972561515</v>
      </c>
      <c r="U26" s="58">
        <v>-1.79486205390186</v>
      </c>
    </row>
    <row r="27" spans="1:21" ht="12" thickBot="1">
      <c r="A27" s="74"/>
      <c r="B27" s="69" t="s">
        <v>25</v>
      </c>
      <c r="C27" s="70"/>
      <c r="D27" s="56">
        <v>203712.21799999999</v>
      </c>
      <c r="E27" s="56">
        <v>373594.05849999998</v>
      </c>
      <c r="F27" s="57">
        <v>54.527692120671098</v>
      </c>
      <c r="G27" s="56">
        <v>259433.34210000001</v>
      </c>
      <c r="H27" s="57">
        <v>-21.478011904314901</v>
      </c>
      <c r="I27" s="56">
        <v>27087.550999999999</v>
      </c>
      <c r="J27" s="57">
        <v>13.296969256895499</v>
      </c>
      <c r="K27" s="56">
        <v>72204.905599999998</v>
      </c>
      <c r="L27" s="57">
        <v>27.8317755981296</v>
      </c>
      <c r="M27" s="57">
        <v>-0.62485165273867505</v>
      </c>
      <c r="N27" s="56">
        <v>7265276.9265000001</v>
      </c>
      <c r="O27" s="56">
        <v>67434954.066599995</v>
      </c>
      <c r="P27" s="56">
        <v>25945</v>
      </c>
      <c r="Q27" s="56">
        <v>34316</v>
      </c>
      <c r="R27" s="57">
        <v>-24.393868749271501</v>
      </c>
      <c r="S27" s="56">
        <v>7.8516946617845402</v>
      </c>
      <c r="T27" s="56">
        <v>8.6371755682480504</v>
      </c>
      <c r="U27" s="58">
        <v>-10.003966535868599</v>
      </c>
    </row>
    <row r="28" spans="1:21" ht="12" thickBot="1">
      <c r="A28" s="74"/>
      <c r="B28" s="69" t="s">
        <v>26</v>
      </c>
      <c r="C28" s="70"/>
      <c r="D28" s="56">
        <v>919558.04090000002</v>
      </c>
      <c r="E28" s="56">
        <v>1066021.4491000001</v>
      </c>
      <c r="F28" s="57">
        <v>86.260744722945901</v>
      </c>
      <c r="G28" s="56">
        <v>1034369.9589</v>
      </c>
      <c r="H28" s="57">
        <v>-11.099695714490499</v>
      </c>
      <c r="I28" s="56">
        <v>22642.050800000001</v>
      </c>
      <c r="J28" s="57">
        <v>2.4622753315102899</v>
      </c>
      <c r="K28" s="56">
        <v>52643.618900000001</v>
      </c>
      <c r="L28" s="57">
        <v>5.08943811129084</v>
      </c>
      <c r="M28" s="57">
        <v>-0.56989942422062501</v>
      </c>
      <c r="N28" s="56">
        <v>23437890.813099999</v>
      </c>
      <c r="O28" s="56">
        <v>276408371.8229</v>
      </c>
      <c r="P28" s="56">
        <v>40594</v>
      </c>
      <c r="Q28" s="56">
        <v>46038</v>
      </c>
      <c r="R28" s="57">
        <v>-11.825014118771399</v>
      </c>
      <c r="S28" s="56">
        <v>22.652560499088501</v>
      </c>
      <c r="T28" s="56">
        <v>23.817064902906299</v>
      </c>
      <c r="U28" s="58">
        <v>-5.1407186567921004</v>
      </c>
    </row>
    <row r="29" spans="1:21" ht="12" thickBot="1">
      <c r="A29" s="74"/>
      <c r="B29" s="69" t="s">
        <v>27</v>
      </c>
      <c r="C29" s="70"/>
      <c r="D29" s="56">
        <v>705677.20209999999</v>
      </c>
      <c r="E29" s="56">
        <v>774010.31790000002</v>
      </c>
      <c r="F29" s="57">
        <v>91.171549755900202</v>
      </c>
      <c r="G29" s="56">
        <v>688390.08719999995</v>
      </c>
      <c r="H29" s="57">
        <v>2.5112382094743202</v>
      </c>
      <c r="I29" s="56">
        <v>68554.887400000007</v>
      </c>
      <c r="J29" s="57">
        <v>9.71476578752862</v>
      </c>
      <c r="K29" s="56">
        <v>108418.2267</v>
      </c>
      <c r="L29" s="57">
        <v>15.7495333991497</v>
      </c>
      <c r="M29" s="57">
        <v>-0.36768115946319901</v>
      </c>
      <c r="N29" s="56">
        <v>15251878.0253</v>
      </c>
      <c r="O29" s="56">
        <v>199742464.51719999</v>
      </c>
      <c r="P29" s="56">
        <v>101069</v>
      </c>
      <c r="Q29" s="56">
        <v>109235</v>
      </c>
      <c r="R29" s="57">
        <v>-7.4756259440655501</v>
      </c>
      <c r="S29" s="56">
        <v>6.9821330190266098</v>
      </c>
      <c r="T29" s="56">
        <v>7.2576685256557001</v>
      </c>
      <c r="U29" s="58">
        <v>-3.94629414647709</v>
      </c>
    </row>
    <row r="30" spans="1:21" ht="12" thickBot="1">
      <c r="A30" s="74"/>
      <c r="B30" s="69" t="s">
        <v>28</v>
      </c>
      <c r="C30" s="70"/>
      <c r="D30" s="56">
        <v>1204123.2249</v>
      </c>
      <c r="E30" s="56">
        <v>1377763.0889000001</v>
      </c>
      <c r="F30" s="57">
        <v>87.396972280725507</v>
      </c>
      <c r="G30" s="56">
        <v>1025502.6513</v>
      </c>
      <c r="H30" s="57">
        <v>17.417855855717999</v>
      </c>
      <c r="I30" s="56">
        <v>127681.6066</v>
      </c>
      <c r="J30" s="57">
        <v>10.603699352332001</v>
      </c>
      <c r="K30" s="56">
        <v>125389.7116</v>
      </c>
      <c r="L30" s="57">
        <v>12.227146506256901</v>
      </c>
      <c r="M30" s="57">
        <v>1.8278174267689001E-2</v>
      </c>
      <c r="N30" s="56">
        <v>28635576.2223</v>
      </c>
      <c r="O30" s="56">
        <v>323132244.16390002</v>
      </c>
      <c r="P30" s="56">
        <v>79345</v>
      </c>
      <c r="Q30" s="56">
        <v>96673</v>
      </c>
      <c r="R30" s="57">
        <v>-17.924342887879799</v>
      </c>
      <c r="S30" s="56">
        <v>15.1757921091436</v>
      </c>
      <c r="T30" s="56">
        <v>16.6979951744541</v>
      </c>
      <c r="U30" s="58">
        <v>-10.0304686197785</v>
      </c>
    </row>
    <row r="31" spans="1:21" ht="12" thickBot="1">
      <c r="A31" s="74"/>
      <c r="B31" s="69" t="s">
        <v>29</v>
      </c>
      <c r="C31" s="70"/>
      <c r="D31" s="56">
        <v>831234.91489999997</v>
      </c>
      <c r="E31" s="56">
        <v>1400857.8670000001</v>
      </c>
      <c r="F31" s="57">
        <v>59.3375626807969</v>
      </c>
      <c r="G31" s="56">
        <v>2301312.8681000001</v>
      </c>
      <c r="H31" s="57">
        <v>-63.879969280913997</v>
      </c>
      <c r="I31" s="56">
        <v>32375.896400000001</v>
      </c>
      <c r="J31" s="57">
        <v>3.8949153626318598</v>
      </c>
      <c r="K31" s="56">
        <v>-94179.649000000005</v>
      </c>
      <c r="L31" s="57">
        <v>-4.0924313380195096</v>
      </c>
      <c r="M31" s="57">
        <v>-1.3437674353617499</v>
      </c>
      <c r="N31" s="56">
        <v>25106389.409899998</v>
      </c>
      <c r="O31" s="56">
        <v>333682709.6516</v>
      </c>
      <c r="P31" s="56">
        <v>31682</v>
      </c>
      <c r="Q31" s="56">
        <v>34545</v>
      </c>
      <c r="R31" s="57">
        <v>-8.2877406281661603</v>
      </c>
      <c r="S31" s="56">
        <v>26.2368194842497</v>
      </c>
      <c r="T31" s="56">
        <v>27.235057927341199</v>
      </c>
      <c r="U31" s="58">
        <v>-3.8047235248566298</v>
      </c>
    </row>
    <row r="32" spans="1:21" ht="12" thickBot="1">
      <c r="A32" s="74"/>
      <c r="B32" s="69" t="s">
        <v>30</v>
      </c>
      <c r="C32" s="70"/>
      <c r="D32" s="56">
        <v>114097.9237</v>
      </c>
      <c r="E32" s="56">
        <v>122486.09729999999</v>
      </c>
      <c r="F32" s="57">
        <v>93.151734127461694</v>
      </c>
      <c r="G32" s="56">
        <v>94879.345199999996</v>
      </c>
      <c r="H32" s="57">
        <v>20.255808531865799</v>
      </c>
      <c r="I32" s="56">
        <v>23488.926500000001</v>
      </c>
      <c r="J32" s="57">
        <v>20.586637984543799</v>
      </c>
      <c r="K32" s="56">
        <v>24414.309799999999</v>
      </c>
      <c r="L32" s="57">
        <v>25.731954355856999</v>
      </c>
      <c r="M32" s="57">
        <v>-3.7903316029846999E-2</v>
      </c>
      <c r="N32" s="56">
        <v>2274822.1524</v>
      </c>
      <c r="O32" s="56">
        <v>32679070.880100001</v>
      </c>
      <c r="P32" s="56">
        <v>20767</v>
      </c>
      <c r="Q32" s="56">
        <v>24423</v>
      </c>
      <c r="R32" s="57">
        <v>-14.9694959669164</v>
      </c>
      <c r="S32" s="56">
        <v>5.49419385082102</v>
      </c>
      <c r="T32" s="56">
        <v>5.73711556729313</v>
      </c>
      <c r="U32" s="58">
        <v>-4.4214260193205703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152862.22330000001</v>
      </c>
      <c r="E35" s="56">
        <v>175686.44459999999</v>
      </c>
      <c r="F35" s="57">
        <v>87.008547328756194</v>
      </c>
      <c r="G35" s="56">
        <v>168287.9552</v>
      </c>
      <c r="H35" s="57">
        <v>-9.1662721088193404</v>
      </c>
      <c r="I35" s="56">
        <v>21701.074199999999</v>
      </c>
      <c r="J35" s="57">
        <v>14.196492587583601</v>
      </c>
      <c r="K35" s="56">
        <v>21763.0749</v>
      </c>
      <c r="L35" s="57">
        <v>12.932045477726501</v>
      </c>
      <c r="M35" s="57">
        <v>-2.8488942984800001E-3</v>
      </c>
      <c r="N35" s="56">
        <v>4793341.2467999998</v>
      </c>
      <c r="O35" s="56">
        <v>53748834.784199998</v>
      </c>
      <c r="P35" s="56">
        <v>10251</v>
      </c>
      <c r="Q35" s="56">
        <v>12720</v>
      </c>
      <c r="R35" s="57">
        <v>-19.410377358490599</v>
      </c>
      <c r="S35" s="56">
        <v>14.9119328163106</v>
      </c>
      <c r="T35" s="56">
        <v>16.1191811006289</v>
      </c>
      <c r="U35" s="58">
        <v>-8.0958538318912208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454188.24</v>
      </c>
      <c r="E37" s="59"/>
      <c r="F37" s="59"/>
      <c r="G37" s="56">
        <v>166865.92000000001</v>
      </c>
      <c r="H37" s="57">
        <v>172.18753835414699</v>
      </c>
      <c r="I37" s="56">
        <v>-44628.31</v>
      </c>
      <c r="J37" s="57">
        <v>-9.8259501390877109</v>
      </c>
      <c r="K37" s="56">
        <v>20990.86</v>
      </c>
      <c r="L37" s="57">
        <v>12.5794769836765</v>
      </c>
      <c r="M37" s="57">
        <v>-3.1260829713503901</v>
      </c>
      <c r="N37" s="56">
        <v>4289855.74</v>
      </c>
      <c r="O37" s="56">
        <v>44390265.240000002</v>
      </c>
      <c r="P37" s="56">
        <v>175</v>
      </c>
      <c r="Q37" s="56">
        <v>155</v>
      </c>
      <c r="R37" s="57">
        <v>12.9032258064516</v>
      </c>
      <c r="S37" s="56">
        <v>2595.3613714285698</v>
      </c>
      <c r="T37" s="56">
        <v>1752.49464516129</v>
      </c>
      <c r="U37" s="58">
        <v>32.475890854588002</v>
      </c>
    </row>
    <row r="38" spans="1:21" ht="12" thickBot="1">
      <c r="A38" s="74"/>
      <c r="B38" s="69" t="s">
        <v>35</v>
      </c>
      <c r="C38" s="70"/>
      <c r="D38" s="56">
        <v>526643.74</v>
      </c>
      <c r="E38" s="59"/>
      <c r="F38" s="59"/>
      <c r="G38" s="56">
        <v>2979580.82</v>
      </c>
      <c r="H38" s="57">
        <v>-82.324905018015201</v>
      </c>
      <c r="I38" s="56">
        <v>-108935.96</v>
      </c>
      <c r="J38" s="57">
        <v>-20.684943487603199</v>
      </c>
      <c r="K38" s="56">
        <v>-488273.17</v>
      </c>
      <c r="L38" s="57">
        <v>-16.387310816425501</v>
      </c>
      <c r="M38" s="57">
        <v>-0.77689546202180204</v>
      </c>
      <c r="N38" s="56">
        <v>7958621.8499999996</v>
      </c>
      <c r="O38" s="56">
        <v>102920479.98999999</v>
      </c>
      <c r="P38" s="56">
        <v>238</v>
      </c>
      <c r="Q38" s="56">
        <v>168</v>
      </c>
      <c r="R38" s="57">
        <v>41.6666666666667</v>
      </c>
      <c r="S38" s="56">
        <v>2212.7888235294099</v>
      </c>
      <c r="T38" s="56">
        <v>2637.09916666667</v>
      </c>
      <c r="U38" s="58">
        <v>-19.1753654314142</v>
      </c>
    </row>
    <row r="39" spans="1:21" ht="12" thickBot="1">
      <c r="A39" s="74"/>
      <c r="B39" s="69" t="s">
        <v>36</v>
      </c>
      <c r="C39" s="70"/>
      <c r="D39" s="56">
        <v>184094.88</v>
      </c>
      <c r="E39" s="59"/>
      <c r="F39" s="59"/>
      <c r="G39" s="56">
        <v>1787978.83</v>
      </c>
      <c r="H39" s="57">
        <v>-89.703743863678696</v>
      </c>
      <c r="I39" s="56">
        <v>-9931.6299999999992</v>
      </c>
      <c r="J39" s="57">
        <v>-5.3948431374082801</v>
      </c>
      <c r="K39" s="56">
        <v>-104381.35</v>
      </c>
      <c r="L39" s="57">
        <v>-5.8379522312353096</v>
      </c>
      <c r="M39" s="57">
        <v>-0.90485244730021197</v>
      </c>
      <c r="N39" s="56">
        <v>3655147.1</v>
      </c>
      <c r="O39" s="56">
        <v>94223143.280000001</v>
      </c>
      <c r="P39" s="56">
        <v>64</v>
      </c>
      <c r="Q39" s="56">
        <v>72</v>
      </c>
      <c r="R39" s="57">
        <v>-11.1111111111111</v>
      </c>
      <c r="S39" s="56">
        <v>2876.4825000000001</v>
      </c>
      <c r="T39" s="56">
        <v>2513.4731944444402</v>
      </c>
      <c r="U39" s="58">
        <v>12.619903147526699</v>
      </c>
    </row>
    <row r="40" spans="1:21" ht="12" thickBot="1">
      <c r="A40" s="74"/>
      <c r="B40" s="69" t="s">
        <v>37</v>
      </c>
      <c r="C40" s="70"/>
      <c r="D40" s="56">
        <v>377882.26</v>
      </c>
      <c r="E40" s="59"/>
      <c r="F40" s="59"/>
      <c r="G40" s="56">
        <v>1739586.79</v>
      </c>
      <c r="H40" s="57">
        <v>-78.277470134157497</v>
      </c>
      <c r="I40" s="56">
        <v>-82574.38</v>
      </c>
      <c r="J40" s="57">
        <v>-21.851880530194801</v>
      </c>
      <c r="K40" s="56">
        <v>-399961.09</v>
      </c>
      <c r="L40" s="57">
        <v>-22.9917295474519</v>
      </c>
      <c r="M40" s="57">
        <v>-0.793543966989389</v>
      </c>
      <c r="N40" s="56">
        <v>6852087.4900000002</v>
      </c>
      <c r="O40" s="56">
        <v>74349145.849999994</v>
      </c>
      <c r="P40" s="56">
        <v>162</v>
      </c>
      <c r="Q40" s="56">
        <v>209</v>
      </c>
      <c r="R40" s="57">
        <v>-22.488038277512</v>
      </c>
      <c r="S40" s="56">
        <v>2332.6065432098799</v>
      </c>
      <c r="T40" s="56">
        <v>2250.00703349282</v>
      </c>
      <c r="U40" s="58">
        <v>3.5410819693315898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1.72</v>
      </c>
      <c r="H41" s="59"/>
      <c r="I41" s="59"/>
      <c r="J41" s="59"/>
      <c r="K41" s="56">
        <v>1.63</v>
      </c>
      <c r="L41" s="57">
        <v>94.767441860465098</v>
      </c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32617.0939</v>
      </c>
      <c r="E42" s="59"/>
      <c r="F42" s="59"/>
      <c r="G42" s="56">
        <v>227388.8884</v>
      </c>
      <c r="H42" s="57">
        <v>-85.655810127967499</v>
      </c>
      <c r="I42" s="56">
        <v>2232.4268999999999</v>
      </c>
      <c r="J42" s="57">
        <v>6.8443464241306904</v>
      </c>
      <c r="K42" s="56">
        <v>18752.696100000001</v>
      </c>
      <c r="L42" s="57">
        <v>8.2469711831354395</v>
      </c>
      <c r="M42" s="57">
        <v>-0.88095434981213205</v>
      </c>
      <c r="N42" s="56">
        <v>1204170.51</v>
      </c>
      <c r="O42" s="56">
        <v>18739869.642999999</v>
      </c>
      <c r="P42" s="56">
        <v>82</v>
      </c>
      <c r="Q42" s="56">
        <v>106</v>
      </c>
      <c r="R42" s="57">
        <v>-22.641509433962302</v>
      </c>
      <c r="S42" s="56">
        <v>397.76943780487801</v>
      </c>
      <c r="T42" s="56">
        <v>748.87114999999994</v>
      </c>
      <c r="U42" s="58">
        <v>-88.267644224429205</v>
      </c>
    </row>
    <row r="43" spans="1:21" ht="12" thickBot="1">
      <c r="A43" s="74"/>
      <c r="B43" s="69" t="s">
        <v>33</v>
      </c>
      <c r="C43" s="70"/>
      <c r="D43" s="56">
        <v>461279.51289999997</v>
      </c>
      <c r="E43" s="56">
        <v>913028.39139999996</v>
      </c>
      <c r="F43" s="57">
        <v>50.521924317456701</v>
      </c>
      <c r="G43" s="56">
        <v>610088.13269999996</v>
      </c>
      <c r="H43" s="57">
        <v>-24.391331649319898</v>
      </c>
      <c r="I43" s="56">
        <v>23640.462500000001</v>
      </c>
      <c r="J43" s="57">
        <v>5.1249756034851197</v>
      </c>
      <c r="K43" s="56">
        <v>34031.315300000002</v>
      </c>
      <c r="L43" s="57">
        <v>5.5780982248238997</v>
      </c>
      <c r="M43" s="57">
        <v>-0.30533209511299703</v>
      </c>
      <c r="N43" s="56">
        <v>8061084.3759000003</v>
      </c>
      <c r="O43" s="56">
        <v>123380795.2905</v>
      </c>
      <c r="P43" s="56">
        <v>1851</v>
      </c>
      <c r="Q43" s="56">
        <v>2311</v>
      </c>
      <c r="R43" s="57">
        <v>-19.904803115534399</v>
      </c>
      <c r="S43" s="56">
        <v>249.20557152890299</v>
      </c>
      <c r="T43" s="56">
        <v>222.02417563825199</v>
      </c>
      <c r="U43" s="58">
        <v>10.9072183755325</v>
      </c>
    </row>
    <row r="44" spans="1:21" ht="12" thickBot="1">
      <c r="A44" s="74"/>
      <c r="B44" s="69" t="s">
        <v>38</v>
      </c>
      <c r="C44" s="70"/>
      <c r="D44" s="56">
        <v>266301.76</v>
      </c>
      <c r="E44" s="59"/>
      <c r="F44" s="59"/>
      <c r="G44" s="56">
        <v>1377679.52</v>
      </c>
      <c r="H44" s="57">
        <v>-80.670267929946405</v>
      </c>
      <c r="I44" s="56">
        <v>-48143.91</v>
      </c>
      <c r="J44" s="57">
        <v>-18.078705150127401</v>
      </c>
      <c r="K44" s="56">
        <v>-201805.19</v>
      </c>
      <c r="L44" s="57">
        <v>-14.6481955397</v>
      </c>
      <c r="M44" s="57">
        <v>-0.76143373716008</v>
      </c>
      <c r="N44" s="56">
        <v>4561427.87</v>
      </c>
      <c r="O44" s="56">
        <v>49494744.960000001</v>
      </c>
      <c r="P44" s="56">
        <v>154</v>
      </c>
      <c r="Q44" s="56">
        <v>178</v>
      </c>
      <c r="R44" s="57">
        <v>-13.483146067415699</v>
      </c>
      <c r="S44" s="56">
        <v>1729.2322077922099</v>
      </c>
      <c r="T44" s="56">
        <v>1572.7702808988799</v>
      </c>
      <c r="U44" s="58">
        <v>9.0480576401646999</v>
      </c>
    </row>
    <row r="45" spans="1:21" ht="12" thickBot="1">
      <c r="A45" s="74"/>
      <c r="B45" s="69" t="s">
        <v>39</v>
      </c>
      <c r="C45" s="70"/>
      <c r="D45" s="56">
        <v>103948.78</v>
      </c>
      <c r="E45" s="59"/>
      <c r="F45" s="59"/>
      <c r="G45" s="56">
        <v>321630.09000000003</v>
      </c>
      <c r="H45" s="57">
        <v>-67.680642069279003</v>
      </c>
      <c r="I45" s="56">
        <v>12757.88</v>
      </c>
      <c r="J45" s="57">
        <v>12.273236876854201</v>
      </c>
      <c r="K45" s="56">
        <v>42037.03</v>
      </c>
      <c r="L45" s="57">
        <v>13.069992922614899</v>
      </c>
      <c r="M45" s="57">
        <v>-0.69650853069305796</v>
      </c>
      <c r="N45" s="56">
        <v>1885246.31</v>
      </c>
      <c r="O45" s="56">
        <v>21840543.010000002</v>
      </c>
      <c r="P45" s="56">
        <v>75</v>
      </c>
      <c r="Q45" s="56">
        <v>103</v>
      </c>
      <c r="R45" s="57">
        <v>-27.184466019417499</v>
      </c>
      <c r="S45" s="56">
        <v>1385.9837333333301</v>
      </c>
      <c r="T45" s="56">
        <v>1212.8793203883499</v>
      </c>
      <c r="U45" s="58">
        <v>12.4896424670629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6608.5591000000004</v>
      </c>
      <c r="E47" s="62"/>
      <c r="F47" s="62"/>
      <c r="G47" s="61">
        <v>88180.185899999997</v>
      </c>
      <c r="H47" s="63">
        <v>-92.5056189975667</v>
      </c>
      <c r="I47" s="61">
        <v>526.72540000000004</v>
      </c>
      <c r="J47" s="63">
        <v>7.9703516610754104</v>
      </c>
      <c r="K47" s="61">
        <v>6787.0883999999996</v>
      </c>
      <c r="L47" s="63">
        <v>7.6968406572615304</v>
      </c>
      <c r="M47" s="63">
        <v>-0.92239302496782005</v>
      </c>
      <c r="N47" s="61">
        <v>340927.30780000001</v>
      </c>
      <c r="O47" s="61">
        <v>6631290.4407000002</v>
      </c>
      <c r="P47" s="61">
        <v>15</v>
      </c>
      <c r="Q47" s="61">
        <v>21</v>
      </c>
      <c r="R47" s="63">
        <v>-28.571428571428601</v>
      </c>
      <c r="S47" s="61">
        <v>440.570606666667</v>
      </c>
      <c r="T47" s="61">
        <v>1624.83923333333</v>
      </c>
      <c r="U47" s="64">
        <v>-268.803367439054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G35" sqref="G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63295</v>
      </c>
      <c r="D2" s="37">
        <v>626390.54884188005</v>
      </c>
      <c r="E2" s="37">
        <v>459362.02398974297</v>
      </c>
      <c r="F2" s="37">
        <v>166983.32827093999</v>
      </c>
      <c r="G2" s="37">
        <v>459362.02398974297</v>
      </c>
      <c r="H2" s="37">
        <v>0.266599452950745</v>
      </c>
    </row>
    <row r="3" spans="1:8">
      <c r="A3" s="37">
        <v>2</v>
      </c>
      <c r="B3" s="37">
        <v>13</v>
      </c>
      <c r="C3" s="37">
        <v>7995</v>
      </c>
      <c r="D3" s="37">
        <v>76689.375803418807</v>
      </c>
      <c r="E3" s="37">
        <v>59538.8213051282</v>
      </c>
      <c r="F3" s="37">
        <v>17150.186976923102</v>
      </c>
      <c r="G3" s="37">
        <v>59538.8213051282</v>
      </c>
      <c r="H3" s="37">
        <v>0.22363292160262599</v>
      </c>
    </row>
    <row r="4" spans="1:8">
      <c r="A4" s="37">
        <v>3</v>
      </c>
      <c r="B4" s="37">
        <v>14</v>
      </c>
      <c r="C4" s="37">
        <v>108954</v>
      </c>
      <c r="D4" s="37">
        <v>93564.333350548404</v>
      </c>
      <c r="E4" s="37">
        <v>62865.060017408403</v>
      </c>
      <c r="F4" s="37">
        <v>30692.999828866501</v>
      </c>
      <c r="G4" s="37">
        <v>62865.060017408403</v>
      </c>
      <c r="H4" s="37">
        <v>0.32806366313386698</v>
      </c>
    </row>
    <row r="5" spans="1:8">
      <c r="A5" s="37">
        <v>4</v>
      </c>
      <c r="B5" s="37">
        <v>15</v>
      </c>
      <c r="C5" s="37">
        <v>2765</v>
      </c>
      <c r="D5" s="37">
        <v>43721.509277981997</v>
      </c>
      <c r="E5" s="37">
        <v>33968.123257393498</v>
      </c>
      <c r="F5" s="37">
        <v>9747.7502895545003</v>
      </c>
      <c r="G5" s="37">
        <v>33968.123257393498</v>
      </c>
      <c r="H5" s="37">
        <v>0.22297965243874299</v>
      </c>
    </row>
    <row r="6" spans="1:8">
      <c r="A6" s="37">
        <v>5</v>
      </c>
      <c r="B6" s="37">
        <v>16</v>
      </c>
      <c r="C6" s="37">
        <v>2957</v>
      </c>
      <c r="D6" s="37">
        <v>126828.292750427</v>
      </c>
      <c r="E6" s="37">
        <v>99621.506011111094</v>
      </c>
      <c r="F6" s="37">
        <v>27187.196995726499</v>
      </c>
      <c r="G6" s="37">
        <v>99621.506011111094</v>
      </c>
      <c r="H6" s="37">
        <v>0.21439535576876401</v>
      </c>
    </row>
    <row r="7" spans="1:8">
      <c r="A7" s="37">
        <v>6</v>
      </c>
      <c r="B7" s="37">
        <v>17</v>
      </c>
      <c r="C7" s="37">
        <v>15367</v>
      </c>
      <c r="D7" s="37">
        <v>202201.097599145</v>
      </c>
      <c r="E7" s="37">
        <v>137545.353850427</v>
      </c>
      <c r="F7" s="37">
        <v>64650.230928205099</v>
      </c>
      <c r="G7" s="37">
        <v>137545.353850427</v>
      </c>
      <c r="H7" s="37">
        <v>0.31974106160124799</v>
      </c>
    </row>
    <row r="8" spans="1:8">
      <c r="A8" s="37">
        <v>7</v>
      </c>
      <c r="B8" s="37">
        <v>18</v>
      </c>
      <c r="C8" s="37">
        <v>42193</v>
      </c>
      <c r="D8" s="37">
        <v>73089.482773504307</v>
      </c>
      <c r="E8" s="37">
        <v>58161.242507692303</v>
      </c>
      <c r="F8" s="37">
        <v>14928.240265812001</v>
      </c>
      <c r="G8" s="37">
        <v>58161.242507692303</v>
      </c>
      <c r="H8" s="37">
        <v>0.20424607890676699</v>
      </c>
    </row>
    <row r="9" spans="1:8">
      <c r="A9" s="37">
        <v>8</v>
      </c>
      <c r="B9" s="37">
        <v>19</v>
      </c>
      <c r="C9" s="37">
        <v>18940</v>
      </c>
      <c r="D9" s="37">
        <v>66918.263872649593</v>
      </c>
      <c r="E9" s="37">
        <v>68534.727413675195</v>
      </c>
      <c r="F9" s="37">
        <v>-1623.2669598290599</v>
      </c>
      <c r="G9" s="37">
        <v>68534.727413675195</v>
      </c>
      <c r="H9" s="37">
        <v>-2.4259924216551002E-2</v>
      </c>
    </row>
    <row r="10" spans="1:8">
      <c r="A10" s="37">
        <v>9</v>
      </c>
      <c r="B10" s="37">
        <v>21</v>
      </c>
      <c r="C10" s="37">
        <v>197597</v>
      </c>
      <c r="D10" s="37">
        <v>926866.27532222203</v>
      </c>
      <c r="E10" s="37">
        <v>962065.979933333</v>
      </c>
      <c r="F10" s="37">
        <v>-35230.319995726502</v>
      </c>
      <c r="G10" s="37">
        <v>962065.979933333</v>
      </c>
      <c r="H10" s="37">
        <v>-3.8011398911969099E-2</v>
      </c>
    </row>
    <row r="11" spans="1:8">
      <c r="A11" s="37">
        <v>10</v>
      </c>
      <c r="B11" s="37">
        <v>22</v>
      </c>
      <c r="C11" s="37">
        <v>117054.414</v>
      </c>
      <c r="D11" s="37">
        <v>1083224.6885085499</v>
      </c>
      <c r="E11" s="37">
        <v>1259238.60383162</v>
      </c>
      <c r="F11" s="37">
        <v>-176015.265750427</v>
      </c>
      <c r="G11" s="37">
        <v>1259238.60383162</v>
      </c>
      <c r="H11" s="37">
        <v>-0.16249212841205701</v>
      </c>
    </row>
    <row r="12" spans="1:8">
      <c r="A12" s="37">
        <v>11</v>
      </c>
      <c r="B12" s="37">
        <v>23</v>
      </c>
      <c r="C12" s="37">
        <v>139497.212</v>
      </c>
      <c r="D12" s="37">
        <v>1277140.4422923101</v>
      </c>
      <c r="E12" s="37">
        <v>1103325.4764572601</v>
      </c>
      <c r="F12" s="37">
        <v>173631.039681197</v>
      </c>
      <c r="G12" s="37">
        <v>1103325.4764572601</v>
      </c>
      <c r="H12" s="37">
        <v>0.13597255465382599</v>
      </c>
    </row>
    <row r="13" spans="1:8">
      <c r="A13" s="37">
        <v>12</v>
      </c>
      <c r="B13" s="37">
        <v>24</v>
      </c>
      <c r="C13" s="37">
        <v>17014.8</v>
      </c>
      <c r="D13" s="37">
        <v>505672.10363846202</v>
      </c>
      <c r="E13" s="37">
        <v>499436.124881197</v>
      </c>
      <c r="F13" s="37">
        <v>6178.30354358974</v>
      </c>
      <c r="G13" s="37">
        <v>499436.124881197</v>
      </c>
      <c r="H13" s="37">
        <v>1.22193972249524E-2</v>
      </c>
    </row>
    <row r="14" spans="1:8">
      <c r="A14" s="37">
        <v>13</v>
      </c>
      <c r="B14" s="37">
        <v>25</v>
      </c>
      <c r="C14" s="37">
        <v>104325</v>
      </c>
      <c r="D14" s="37">
        <v>1419985.8639465801</v>
      </c>
      <c r="E14" s="37">
        <v>1369576.8334999999</v>
      </c>
      <c r="F14" s="37">
        <v>50366.808299999997</v>
      </c>
      <c r="G14" s="37">
        <v>1369576.8334999999</v>
      </c>
      <c r="H14" s="37">
        <v>3.5470991113529103E-2</v>
      </c>
    </row>
    <row r="15" spans="1:8">
      <c r="A15" s="37">
        <v>14</v>
      </c>
      <c r="B15" s="37">
        <v>26</v>
      </c>
      <c r="C15" s="37">
        <v>78814</v>
      </c>
      <c r="D15" s="37">
        <v>367316.14884596498</v>
      </c>
      <c r="E15" s="37">
        <v>326071.28481445397</v>
      </c>
      <c r="F15" s="37">
        <v>41216.372238151402</v>
      </c>
      <c r="G15" s="37">
        <v>326071.28481445397</v>
      </c>
      <c r="H15" s="37">
        <v>0.112218233982875</v>
      </c>
    </row>
    <row r="16" spans="1:8">
      <c r="A16" s="37">
        <v>15</v>
      </c>
      <c r="B16" s="37">
        <v>27</v>
      </c>
      <c r="C16" s="37">
        <v>156818.258</v>
      </c>
      <c r="D16" s="37">
        <v>1235766.0733238901</v>
      </c>
      <c r="E16" s="37">
        <v>1168521.37279283</v>
      </c>
      <c r="F16" s="37">
        <v>67230.803095159194</v>
      </c>
      <c r="G16" s="37">
        <v>1168521.37279283</v>
      </c>
      <c r="H16" s="37">
        <v>5.4404762060684501E-2</v>
      </c>
    </row>
    <row r="17" spans="1:8">
      <c r="A17" s="37">
        <v>16</v>
      </c>
      <c r="B17" s="37">
        <v>29</v>
      </c>
      <c r="C17" s="37">
        <v>230987</v>
      </c>
      <c r="D17" s="37">
        <v>2781674.7400162402</v>
      </c>
      <c r="E17" s="37">
        <v>2644280.8244401701</v>
      </c>
      <c r="F17" s="37">
        <v>134209.060875214</v>
      </c>
      <c r="G17" s="37">
        <v>2644280.8244401701</v>
      </c>
      <c r="H17" s="37">
        <v>4.8302879051143201E-2</v>
      </c>
    </row>
    <row r="18" spans="1:8">
      <c r="A18" s="37">
        <v>17</v>
      </c>
      <c r="B18" s="37">
        <v>31</v>
      </c>
      <c r="C18" s="37">
        <v>30814.562000000002</v>
      </c>
      <c r="D18" s="37">
        <v>287943.86034545797</v>
      </c>
      <c r="E18" s="37">
        <v>248706.61620704</v>
      </c>
      <c r="F18" s="37">
        <v>39221.817780351397</v>
      </c>
      <c r="G18" s="37">
        <v>248706.61620704</v>
      </c>
      <c r="H18" s="37">
        <v>0.13622071720109799</v>
      </c>
    </row>
    <row r="19" spans="1:8">
      <c r="A19" s="37">
        <v>18</v>
      </c>
      <c r="B19" s="37">
        <v>32</v>
      </c>
      <c r="C19" s="37">
        <v>17620.419999999998</v>
      </c>
      <c r="D19" s="37">
        <v>302871.131969843</v>
      </c>
      <c r="E19" s="37">
        <v>289999.003163805</v>
      </c>
      <c r="F19" s="37">
        <v>12861.037832587601</v>
      </c>
      <c r="G19" s="37">
        <v>289999.003163805</v>
      </c>
      <c r="H19" s="37">
        <v>4.2465284592432498E-2</v>
      </c>
    </row>
    <row r="20" spans="1:8">
      <c r="A20" s="37">
        <v>19</v>
      </c>
      <c r="B20" s="37">
        <v>33</v>
      </c>
      <c r="C20" s="37">
        <v>32319.106</v>
      </c>
      <c r="D20" s="37">
        <v>538914.04364944401</v>
      </c>
      <c r="E20" s="37">
        <v>417436.46153896302</v>
      </c>
      <c r="F20" s="37">
        <v>121458.95049196501</v>
      </c>
      <c r="G20" s="37">
        <v>417436.46153896302</v>
      </c>
      <c r="H20" s="37">
        <v>0.225385014940513</v>
      </c>
    </row>
    <row r="21" spans="1:8">
      <c r="A21" s="37">
        <v>20</v>
      </c>
      <c r="B21" s="37">
        <v>34</v>
      </c>
      <c r="C21" s="37">
        <v>42667.222999999998</v>
      </c>
      <c r="D21" s="37">
        <v>203712.08111273701</v>
      </c>
      <c r="E21" s="37">
        <v>176624.68309879801</v>
      </c>
      <c r="F21" s="37">
        <v>27086.5342532553</v>
      </c>
      <c r="G21" s="37">
        <v>176624.68309879801</v>
      </c>
      <c r="H21" s="37">
        <v>0.13296535461002301</v>
      </c>
    </row>
    <row r="22" spans="1:8">
      <c r="A22" s="37">
        <v>21</v>
      </c>
      <c r="B22" s="37">
        <v>35</v>
      </c>
      <c r="C22" s="37">
        <v>30258.718000000001</v>
      </c>
      <c r="D22" s="37">
        <v>919559.03505663702</v>
      </c>
      <c r="E22" s="37">
        <v>896916.00147876097</v>
      </c>
      <c r="F22" s="37">
        <v>22607.594577876102</v>
      </c>
      <c r="G22" s="37">
        <v>896916.00147876097</v>
      </c>
      <c r="H22" s="37">
        <v>2.45862038503726E-2</v>
      </c>
    </row>
    <row r="23" spans="1:8">
      <c r="A23" s="37">
        <v>22</v>
      </c>
      <c r="B23" s="37">
        <v>36</v>
      </c>
      <c r="C23" s="37">
        <v>143546.67300000001</v>
      </c>
      <c r="D23" s="37">
        <v>705677.26251061901</v>
      </c>
      <c r="E23" s="37">
        <v>637122.31732221099</v>
      </c>
      <c r="F23" s="37">
        <v>68550.732688408898</v>
      </c>
      <c r="G23" s="37">
        <v>637122.31732221099</v>
      </c>
      <c r="H23" s="37">
        <v>9.7142341892434897E-2</v>
      </c>
    </row>
    <row r="24" spans="1:8">
      <c r="A24" s="37">
        <v>23</v>
      </c>
      <c r="B24" s="37">
        <v>37</v>
      </c>
      <c r="C24" s="37">
        <v>136171.024</v>
      </c>
      <c r="D24" s="37">
        <v>1204123.2534557499</v>
      </c>
      <c r="E24" s="37">
        <v>1076441.5972140101</v>
      </c>
      <c r="F24" s="37">
        <v>127664.51739218101</v>
      </c>
      <c r="G24" s="37">
        <v>1076441.5972140101</v>
      </c>
      <c r="H24" s="37">
        <v>0.106024307860885</v>
      </c>
    </row>
    <row r="25" spans="1:8">
      <c r="A25" s="37">
        <v>24</v>
      </c>
      <c r="B25" s="37">
        <v>38</v>
      </c>
      <c r="C25" s="37">
        <v>174623.52299999999</v>
      </c>
      <c r="D25" s="37">
        <v>831234.83893185796</v>
      </c>
      <c r="E25" s="37">
        <v>798858.98922477895</v>
      </c>
      <c r="F25" s="37">
        <v>32336.820061061899</v>
      </c>
      <c r="G25" s="37">
        <v>798858.98922477895</v>
      </c>
      <c r="H25" s="37">
        <v>3.8903973888951102E-2</v>
      </c>
    </row>
    <row r="26" spans="1:8">
      <c r="A26" s="37">
        <v>25</v>
      </c>
      <c r="B26" s="37">
        <v>39</v>
      </c>
      <c r="C26" s="37">
        <v>60515.201000000001</v>
      </c>
      <c r="D26" s="37">
        <v>114097.851955427</v>
      </c>
      <c r="E26" s="37">
        <v>90609.022139174194</v>
      </c>
      <c r="F26" s="37">
        <v>23488.6161410391</v>
      </c>
      <c r="G26" s="37">
        <v>90609.022139174194</v>
      </c>
      <c r="H26" s="37">
        <v>0.20586417471107701</v>
      </c>
    </row>
    <row r="27" spans="1:8">
      <c r="A27" s="37">
        <v>26</v>
      </c>
      <c r="B27" s="37">
        <v>42</v>
      </c>
      <c r="C27" s="37">
        <v>7336.8029999999999</v>
      </c>
      <c r="D27" s="37">
        <v>152862.22150000001</v>
      </c>
      <c r="E27" s="37">
        <v>131161.14230000001</v>
      </c>
      <c r="F27" s="37">
        <v>21674.9692</v>
      </c>
      <c r="G27" s="37">
        <v>131161.14230000001</v>
      </c>
      <c r="H27" s="37">
        <v>0.14181837647708001</v>
      </c>
    </row>
    <row r="28" spans="1:8">
      <c r="A28" s="37">
        <v>27</v>
      </c>
      <c r="B28" s="37">
        <v>75</v>
      </c>
      <c r="C28" s="37">
        <v>83</v>
      </c>
      <c r="D28" s="37">
        <v>32617.094017094001</v>
      </c>
      <c r="E28" s="37">
        <v>30384.666666666701</v>
      </c>
      <c r="F28" s="37">
        <v>2232.4273504273501</v>
      </c>
      <c r="G28" s="37">
        <v>30384.666666666701</v>
      </c>
      <c r="H28" s="37">
        <v>6.8443477805146494E-2</v>
      </c>
    </row>
    <row r="29" spans="1:8">
      <c r="A29" s="37">
        <v>28</v>
      </c>
      <c r="B29" s="37">
        <v>76</v>
      </c>
      <c r="C29" s="37">
        <v>2511</v>
      </c>
      <c r="D29" s="37">
        <v>461279.50227863202</v>
      </c>
      <c r="E29" s="37">
        <v>437639.04792478599</v>
      </c>
      <c r="F29" s="37">
        <v>23469.514182906001</v>
      </c>
      <c r="G29" s="37">
        <v>437639.04792478599</v>
      </c>
      <c r="H29" s="37">
        <v>5.0898022963678298E-2</v>
      </c>
    </row>
    <row r="30" spans="1:8">
      <c r="A30" s="37">
        <v>29</v>
      </c>
      <c r="B30" s="37">
        <v>99</v>
      </c>
      <c r="C30" s="37">
        <v>13</v>
      </c>
      <c r="D30" s="37">
        <v>6608.5591105060103</v>
      </c>
      <c r="E30" s="37">
        <v>6081.8338552303103</v>
      </c>
      <c r="F30" s="37">
        <v>526.72525527569803</v>
      </c>
      <c r="G30" s="37">
        <v>6081.8338552303103</v>
      </c>
      <c r="H30" s="37">
        <v>7.9703494584520196E-2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368</v>
      </c>
      <c r="D34" s="34">
        <v>454188.24</v>
      </c>
      <c r="E34" s="34">
        <v>498816.55</v>
      </c>
      <c r="F34" s="30"/>
      <c r="G34" s="30"/>
      <c r="H34" s="30"/>
    </row>
    <row r="35" spans="1:8">
      <c r="A35" s="30"/>
      <c r="B35" s="33">
        <v>71</v>
      </c>
      <c r="C35" s="34">
        <v>212</v>
      </c>
      <c r="D35" s="34">
        <v>526643.74</v>
      </c>
      <c r="E35" s="34">
        <v>635579.69999999995</v>
      </c>
      <c r="F35" s="30"/>
      <c r="G35" s="30"/>
      <c r="H35" s="30"/>
    </row>
    <row r="36" spans="1:8">
      <c r="A36" s="30"/>
      <c r="B36" s="33">
        <v>72</v>
      </c>
      <c r="C36" s="34">
        <v>60</v>
      </c>
      <c r="D36" s="34">
        <v>184094.88</v>
      </c>
      <c r="E36" s="34">
        <v>194026.51</v>
      </c>
      <c r="F36" s="30"/>
      <c r="G36" s="30"/>
      <c r="H36" s="30"/>
    </row>
    <row r="37" spans="1:8">
      <c r="A37" s="30"/>
      <c r="B37" s="33">
        <v>73</v>
      </c>
      <c r="C37" s="34">
        <v>156</v>
      </c>
      <c r="D37" s="34">
        <v>377882.26</v>
      </c>
      <c r="E37" s="34">
        <v>460456.64</v>
      </c>
      <c r="F37" s="30"/>
      <c r="G37" s="30"/>
      <c r="H37" s="30"/>
    </row>
    <row r="38" spans="1:8">
      <c r="A38" s="30"/>
      <c r="B38" s="33">
        <v>77</v>
      </c>
      <c r="C38" s="34">
        <v>146</v>
      </c>
      <c r="D38" s="34">
        <v>266301.76</v>
      </c>
      <c r="E38" s="34">
        <v>314445.67</v>
      </c>
      <c r="F38" s="30"/>
      <c r="G38" s="30"/>
      <c r="H38" s="30"/>
    </row>
    <row r="39" spans="1:8">
      <c r="A39" s="30"/>
      <c r="B39" s="33">
        <v>78</v>
      </c>
      <c r="C39" s="34">
        <v>75</v>
      </c>
      <c r="D39" s="34">
        <v>103948.78</v>
      </c>
      <c r="E39" s="34">
        <v>91190.9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2016-09-19T00:44:36Z</dcterms:modified>
</cp:coreProperties>
</file>