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<sst xmlns="http://schemas.openxmlformats.org/spreadsheetml/2006/main" count="121" uniqueCount="80">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</sst>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26" sqref="V2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15429887.140900001</v>
      </c>
      <c r="F3" s="25">
        <f>RA!I7</f>
        <v>1262677.1311000001</v>
      </c>
      <c r="G3" s="16">
        <f>SUM(G4:G42)</f>
        <v>14167210.009799995</v>
      </c>
      <c r="H3" s="27">
        <f>RA!J7</f>
        <v>8.1833205879583009</v>
      </c>
      <c r="I3" s="20">
        <f>SUM(I4:I42)</f>
        <v>15429893.371790612</v>
      </c>
      <c r="J3" s="21">
        <f>SUM(J4:J42)</f>
        <v>14167210.026239913</v>
      </c>
      <c r="K3" s="22">
        <f>E3-I3</f>
        <v>-6.2308906111866236</v>
      </c>
      <c r="L3" s="22">
        <f>G3-J3</f>
        <v>-1.6439918428659439E-2</v>
      </c>
    </row>
    <row r="4" spans="1:13">
      <c r="A4" s="70">
        <f>RA!A8</f>
        <v>42632</v>
      </c>
      <c r="B4" s="12">
        <v>12</v>
      </c>
      <c r="C4" s="65" t="s">
        <v>6</v>
      </c>
      <c r="D4" s="65"/>
      <c r="E4" s="15">
        <f>VLOOKUP(C4,RA!B8:D35,3,0)</f>
        <v>557756.07070000004</v>
      </c>
      <c r="F4" s="25">
        <f>VLOOKUP(C4,RA!B8:I38,8,0)</f>
        <v>151831.95009999999</v>
      </c>
      <c r="G4" s="16">
        <f t="shared" ref="G4:G42" si="0">E4-F4</f>
        <v>405924.12060000002</v>
      </c>
      <c r="H4" s="27">
        <f>RA!J8</f>
        <v>27.221926945491902</v>
      </c>
      <c r="I4" s="20">
        <f>VLOOKUP(B4,RMS!B:D,3,FALSE)</f>
        <v>557756.84792649595</v>
      </c>
      <c r="J4" s="21">
        <f>VLOOKUP(B4,RMS!B:E,4,FALSE)</f>
        <v>405924.13710769202</v>
      </c>
      <c r="K4" s="22">
        <f t="shared" ref="K4:K42" si="1">E4-I4</f>
        <v>-0.7772264959057793</v>
      </c>
      <c r="L4" s="22">
        <f t="shared" ref="L4:L42" si="2">G4-J4</f>
        <v>-1.6507691994775087E-2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65499.089</v>
      </c>
      <c r="F5" s="25">
        <f>VLOOKUP(C5,RA!B9:I39,8,0)</f>
        <v>14814.255499999999</v>
      </c>
      <c r="G5" s="16">
        <f t="shared" si="0"/>
        <v>50684.833500000001</v>
      </c>
      <c r="H5" s="27">
        <f>RA!J9</f>
        <v>22.617498542613301</v>
      </c>
      <c r="I5" s="20">
        <f>VLOOKUP(B5,RMS!B:D,3,FALSE)</f>
        <v>65499.116731623901</v>
      </c>
      <c r="J5" s="21">
        <f>VLOOKUP(B5,RMS!B:E,4,FALSE)</f>
        <v>50684.818241880297</v>
      </c>
      <c r="K5" s="22">
        <f t="shared" si="1"/>
        <v>-2.7731623900763225E-2</v>
      </c>
      <c r="L5" s="22">
        <f t="shared" si="2"/>
        <v>1.5258119703503326E-2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83117.532399999996</v>
      </c>
      <c r="F6" s="25">
        <f>VLOOKUP(C6,RA!B10:I40,8,0)</f>
        <v>27229.234400000001</v>
      </c>
      <c r="G6" s="16">
        <f t="shared" si="0"/>
        <v>55888.297999999995</v>
      </c>
      <c r="H6" s="27">
        <f>RA!J10</f>
        <v>32.759916727267999</v>
      </c>
      <c r="I6" s="20">
        <f>VLOOKUP(B6,RMS!B:D,3,FALSE)</f>
        <v>83119.517591944605</v>
      </c>
      <c r="J6" s="21">
        <f>VLOOKUP(B6,RMS!B:E,4,FALSE)</f>
        <v>55888.300723257897</v>
      </c>
      <c r="K6" s="22">
        <f>E6-I6</f>
        <v>-1.985191944608232</v>
      </c>
      <c r="L6" s="22">
        <f t="shared" si="2"/>
        <v>-2.7232579013798386E-3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37454.672700000003</v>
      </c>
      <c r="F7" s="25">
        <f>VLOOKUP(C7,RA!B11:I41,8,0)</f>
        <v>8809.9251999999997</v>
      </c>
      <c r="G7" s="16">
        <f t="shared" si="0"/>
        <v>28644.747500000005</v>
      </c>
      <c r="H7" s="27">
        <f>RA!J11</f>
        <v>23.521565040935499</v>
      </c>
      <c r="I7" s="20">
        <f>VLOOKUP(B7,RMS!B:D,3,FALSE)</f>
        <v>37454.701429755703</v>
      </c>
      <c r="J7" s="21">
        <f>VLOOKUP(B7,RMS!B:E,4,FALSE)</f>
        <v>28644.747869616502</v>
      </c>
      <c r="K7" s="22">
        <f t="shared" si="1"/>
        <v>-2.8729755700624082E-2</v>
      </c>
      <c r="L7" s="22">
        <f t="shared" si="2"/>
        <v>-3.6961649675504304E-4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104743.86629999999</v>
      </c>
      <c r="F8" s="25">
        <f>VLOOKUP(C8,RA!B12:I42,8,0)</f>
        <v>22816.0406</v>
      </c>
      <c r="G8" s="16">
        <f t="shared" si="0"/>
        <v>81927.825699999987</v>
      </c>
      <c r="H8" s="27">
        <f>RA!J12</f>
        <v>21.782698506327701</v>
      </c>
      <c r="I8" s="20">
        <f>VLOOKUP(B8,RMS!B:D,3,FALSE)</f>
        <v>104743.865934188</v>
      </c>
      <c r="J8" s="21">
        <f>VLOOKUP(B8,RMS!B:E,4,FALSE)</f>
        <v>81927.826064957306</v>
      </c>
      <c r="K8" s="22">
        <f t="shared" si="1"/>
        <v>3.6581199674401432E-4</v>
      </c>
      <c r="L8" s="22">
        <f t="shared" si="2"/>
        <v>-3.6495731910690665E-4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192378.03109999999</v>
      </c>
      <c r="F9" s="25">
        <f>VLOOKUP(C9,RA!B13:I43,8,0)</f>
        <v>59917.355799999998</v>
      </c>
      <c r="G9" s="16">
        <f t="shared" si="0"/>
        <v>132460.6753</v>
      </c>
      <c r="H9" s="27">
        <f>RA!J13</f>
        <v>31.145633135653799</v>
      </c>
      <c r="I9" s="20">
        <f>VLOOKUP(B9,RMS!B:D,3,FALSE)</f>
        <v>192378.26977948699</v>
      </c>
      <c r="J9" s="21">
        <f>VLOOKUP(B9,RMS!B:E,4,FALSE)</f>
        <v>132460.67310854699</v>
      </c>
      <c r="K9" s="22">
        <f t="shared" si="1"/>
        <v>-0.2386794869962614</v>
      </c>
      <c r="L9" s="22">
        <f t="shared" si="2"/>
        <v>2.1914530079811811E-3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66198.883199999997</v>
      </c>
      <c r="F10" s="25">
        <f>VLOOKUP(C10,RA!B14:I43,8,0)</f>
        <v>13187.506100000001</v>
      </c>
      <c r="G10" s="16">
        <f t="shared" si="0"/>
        <v>53011.377099999998</v>
      </c>
      <c r="H10" s="27">
        <f>RA!J14</f>
        <v>19.921040148302701</v>
      </c>
      <c r="I10" s="20">
        <f>VLOOKUP(B10,RMS!B:D,3,FALSE)</f>
        <v>66198.883764957296</v>
      </c>
      <c r="J10" s="21">
        <f>VLOOKUP(B10,RMS!B:E,4,FALSE)</f>
        <v>53011.373416239301</v>
      </c>
      <c r="K10" s="22">
        <f t="shared" si="1"/>
        <v>-5.6495729950256646E-4</v>
      </c>
      <c r="L10" s="22">
        <f t="shared" si="2"/>
        <v>3.6837606967310421E-3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59590.1247</v>
      </c>
      <c r="F11" s="25">
        <f>VLOOKUP(C11,RA!B15:I44,8,0)</f>
        <v>415.90050000000002</v>
      </c>
      <c r="G11" s="16">
        <f t="shared" si="0"/>
        <v>59174.224199999997</v>
      </c>
      <c r="H11" s="27">
        <f>RA!J15</f>
        <v>0.69793527382902099</v>
      </c>
      <c r="I11" s="20">
        <f>VLOOKUP(B11,RMS!B:D,3,FALSE)</f>
        <v>59590.148543589698</v>
      </c>
      <c r="J11" s="21">
        <f>VLOOKUP(B11,RMS!B:E,4,FALSE)</f>
        <v>59174.223711111103</v>
      </c>
      <c r="K11" s="22">
        <f t="shared" si="1"/>
        <v>-2.384358969720779E-2</v>
      </c>
      <c r="L11" s="22">
        <f t="shared" si="2"/>
        <v>4.8888889432419091E-4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800788.34380000003</v>
      </c>
      <c r="F12" s="25">
        <f>VLOOKUP(C12,RA!B16:I45,8,0)</f>
        <v>-31920.096399999999</v>
      </c>
      <c r="G12" s="16">
        <f t="shared" si="0"/>
        <v>832708.44020000007</v>
      </c>
      <c r="H12" s="27">
        <f>RA!J16</f>
        <v>-3.9860840441968501</v>
      </c>
      <c r="I12" s="20">
        <f>VLOOKUP(B12,RMS!B:D,3,FALSE)</f>
        <v>800787.83859487204</v>
      </c>
      <c r="J12" s="21">
        <f>VLOOKUP(B12,RMS!B:E,4,FALSE)</f>
        <v>832708.44019999995</v>
      </c>
      <c r="K12" s="22">
        <f t="shared" si="1"/>
        <v>0.50520512799266726</v>
      </c>
      <c r="L12" s="22">
        <f t="shared" si="2"/>
        <v>0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1013844.9292</v>
      </c>
      <c r="F13" s="25">
        <f>VLOOKUP(C13,RA!B17:I46,8,0)</f>
        <v>-105229.0572</v>
      </c>
      <c r="G13" s="16">
        <f t="shared" si="0"/>
        <v>1119073.9864000001</v>
      </c>
      <c r="H13" s="27">
        <f>RA!J17</f>
        <v>-10.379206343028599</v>
      </c>
      <c r="I13" s="20">
        <f>VLOOKUP(B13,RMS!B:D,3,FALSE)</f>
        <v>1013844.89417778</v>
      </c>
      <c r="J13" s="21">
        <f>VLOOKUP(B13,RMS!B:E,4,FALSE)</f>
        <v>1119073.9669085499</v>
      </c>
      <c r="K13" s="22">
        <f t="shared" si="1"/>
        <v>3.5022219992242754E-2</v>
      </c>
      <c r="L13" s="22">
        <f t="shared" si="2"/>
        <v>1.9491450162604451E-2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1113000.4805999999</v>
      </c>
      <c r="F14" s="25">
        <f>VLOOKUP(C14,RA!B18:I47,8,0)</f>
        <v>150312.58489999999</v>
      </c>
      <c r="G14" s="16">
        <f t="shared" si="0"/>
        <v>962687.89569999988</v>
      </c>
      <c r="H14" s="27">
        <f>RA!J18</f>
        <v>13.505168013851099</v>
      </c>
      <c r="I14" s="20">
        <f>VLOOKUP(B14,RMS!B:D,3,FALSE)</f>
        <v>1113000.6787606799</v>
      </c>
      <c r="J14" s="21">
        <f>VLOOKUP(B14,RMS!B:E,4,FALSE)</f>
        <v>962687.88184871804</v>
      </c>
      <c r="K14" s="22">
        <f t="shared" si="1"/>
        <v>-0.1981606800109148</v>
      </c>
      <c r="L14" s="22">
        <f t="shared" si="2"/>
        <v>1.3851281837560236E-2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459092.1887</v>
      </c>
      <c r="F15" s="25">
        <f>VLOOKUP(C15,RA!B19:I48,8,0)</f>
        <v>16406.049200000001</v>
      </c>
      <c r="G15" s="16">
        <f t="shared" si="0"/>
        <v>442686.13949999999</v>
      </c>
      <c r="H15" s="27">
        <f>RA!J19</f>
        <v>3.5735849147110499</v>
      </c>
      <c r="I15" s="20">
        <f>VLOOKUP(B15,RMS!B:D,3,FALSE)</f>
        <v>459092.18511452997</v>
      </c>
      <c r="J15" s="21">
        <f>VLOOKUP(B15,RMS!B:E,4,FALSE)</f>
        <v>442686.136032479</v>
      </c>
      <c r="K15" s="22">
        <f t="shared" si="1"/>
        <v>3.5854700254276395E-3</v>
      </c>
      <c r="L15" s="22">
        <f t="shared" si="2"/>
        <v>3.4675209899432957E-3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1165004.1979</v>
      </c>
      <c r="F16" s="25">
        <f>VLOOKUP(C16,RA!B20:I49,8,0)</f>
        <v>95934.365600000005</v>
      </c>
      <c r="G16" s="16">
        <f t="shared" si="0"/>
        <v>1069069.8323000001</v>
      </c>
      <c r="H16" s="27">
        <f>RA!J20</f>
        <v>8.2346798211481396</v>
      </c>
      <c r="I16" s="20">
        <f>VLOOKUP(B16,RMS!B:D,3,FALSE)</f>
        <v>1165004.3544513299</v>
      </c>
      <c r="J16" s="21">
        <f>VLOOKUP(B16,RMS!B:E,4,FALSE)</f>
        <v>1069069.8322999999</v>
      </c>
      <c r="K16" s="22">
        <f t="shared" si="1"/>
        <v>-0.15655132988467813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323547.13439999998</v>
      </c>
      <c r="F17" s="25">
        <f>VLOOKUP(C17,RA!B21:I50,8,0)</f>
        <v>37820.999199999998</v>
      </c>
      <c r="G17" s="16">
        <f t="shared" si="0"/>
        <v>285726.13519999996</v>
      </c>
      <c r="H17" s="27">
        <f>RA!J21</f>
        <v>11.689486686425701</v>
      </c>
      <c r="I17" s="20">
        <f>VLOOKUP(B17,RMS!B:D,3,FALSE)</f>
        <v>323546.80393403699</v>
      </c>
      <c r="J17" s="21">
        <f>VLOOKUP(B17,RMS!B:E,4,FALSE)</f>
        <v>285726.13512552797</v>
      </c>
      <c r="K17" s="22">
        <f t="shared" si="1"/>
        <v>0.3304659629939124</v>
      </c>
      <c r="L17" s="22">
        <f t="shared" si="2"/>
        <v>7.4471987318247557E-5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1126539.2779000001</v>
      </c>
      <c r="F18" s="25">
        <f>VLOOKUP(C18,RA!B22:I51,8,0)</f>
        <v>62468.495699999999</v>
      </c>
      <c r="G18" s="16">
        <f t="shared" si="0"/>
        <v>1064070.7822</v>
      </c>
      <c r="H18" s="27">
        <f>RA!J22</f>
        <v>5.5451680137108497</v>
      </c>
      <c r="I18" s="20">
        <f>VLOOKUP(B18,RMS!B:D,3,FALSE)</f>
        <v>1126540.82295246</v>
      </c>
      <c r="J18" s="21">
        <f>VLOOKUP(B18,RMS!B:E,4,FALSE)</f>
        <v>1064070.7807248901</v>
      </c>
      <c r="K18" s="22">
        <f t="shared" si="1"/>
        <v>-1.5450524599291384</v>
      </c>
      <c r="L18" s="22">
        <f t="shared" si="2"/>
        <v>1.4751099515706301E-3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2322116.5194999999</v>
      </c>
      <c r="F19" s="25">
        <f>VLOOKUP(C19,RA!B23:I52,8,0)</f>
        <v>199046.30970000001</v>
      </c>
      <c r="G19" s="16">
        <f t="shared" si="0"/>
        <v>2123070.2097999998</v>
      </c>
      <c r="H19" s="27">
        <f>RA!J23</f>
        <v>8.5717623568200096</v>
      </c>
      <c r="I19" s="20">
        <f>VLOOKUP(B19,RMS!B:D,3,FALSE)</f>
        <v>2322117.9907239298</v>
      </c>
      <c r="J19" s="21">
        <f>VLOOKUP(B19,RMS!B:E,4,FALSE)</f>
        <v>2123070.2361623901</v>
      </c>
      <c r="K19" s="22">
        <f t="shared" si="1"/>
        <v>-1.4712239298969507</v>
      </c>
      <c r="L19" s="22">
        <f t="shared" si="2"/>
        <v>-2.6362390257418156E-2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240702.0569</v>
      </c>
      <c r="F20" s="25">
        <f>VLOOKUP(C20,RA!B24:I53,8,0)</f>
        <v>32988.368499999997</v>
      </c>
      <c r="G20" s="16">
        <f t="shared" si="0"/>
        <v>207713.68839999998</v>
      </c>
      <c r="H20" s="27">
        <f>RA!J24</f>
        <v>13.7050629831988</v>
      </c>
      <c r="I20" s="20">
        <f>VLOOKUP(B20,RMS!B:D,3,FALSE)</f>
        <v>240702.10041631499</v>
      </c>
      <c r="J20" s="21">
        <f>VLOOKUP(B20,RMS!B:E,4,FALSE)</f>
        <v>207713.67894330501</v>
      </c>
      <c r="K20" s="22">
        <f t="shared" si="1"/>
        <v>-4.3516314995940775E-2</v>
      </c>
      <c r="L20" s="22">
        <f t="shared" si="2"/>
        <v>9.4566949701402336E-3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274241.80369999999</v>
      </c>
      <c r="F21" s="25">
        <f>VLOOKUP(C21,RA!B25:I54,8,0)</f>
        <v>19915.670900000001</v>
      </c>
      <c r="G21" s="16">
        <f t="shared" si="0"/>
        <v>254326.13279999999</v>
      </c>
      <c r="H21" s="27">
        <f>RA!J25</f>
        <v>7.2620842742801699</v>
      </c>
      <c r="I21" s="20">
        <f>VLOOKUP(B21,RMS!B:D,3,FALSE)</f>
        <v>274241.79371512699</v>
      </c>
      <c r="J21" s="21">
        <f>VLOOKUP(B21,RMS!B:E,4,FALSE)</f>
        <v>254326.126833585</v>
      </c>
      <c r="K21" s="22">
        <f t="shared" si="1"/>
        <v>9.9848730023950338E-3</v>
      </c>
      <c r="L21" s="22">
        <f t="shared" si="2"/>
        <v>5.9664149885065854E-3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507902.09289999999</v>
      </c>
      <c r="F22" s="25">
        <f>VLOOKUP(C22,RA!B26:I55,8,0)</f>
        <v>114942.99430000001</v>
      </c>
      <c r="G22" s="16">
        <f t="shared" si="0"/>
        <v>392959.09859999997</v>
      </c>
      <c r="H22" s="27">
        <f>RA!J26</f>
        <v>22.630935352855701</v>
      </c>
      <c r="I22" s="20">
        <f>VLOOKUP(B22,RMS!B:D,3,FALSE)</f>
        <v>507902.08149486402</v>
      </c>
      <c r="J22" s="21">
        <f>VLOOKUP(B22,RMS!B:E,4,FALSE)</f>
        <v>392959.10254226398</v>
      </c>
      <c r="K22" s="22">
        <f t="shared" si="1"/>
        <v>1.1405135970562696E-2</v>
      </c>
      <c r="L22" s="22">
        <f t="shared" si="2"/>
        <v>-3.9422640111297369E-3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184413.2402</v>
      </c>
      <c r="F23" s="25">
        <f>VLOOKUP(C23,RA!B27:I56,8,0)</f>
        <v>36182.503700000001</v>
      </c>
      <c r="G23" s="16">
        <f t="shared" si="0"/>
        <v>148230.7365</v>
      </c>
      <c r="H23" s="27">
        <f>RA!J27</f>
        <v>19.620339440248099</v>
      </c>
      <c r="I23" s="20">
        <f>VLOOKUP(B23,RMS!B:D,3,FALSE)</f>
        <v>184413.08270526401</v>
      </c>
      <c r="J23" s="21">
        <f>VLOOKUP(B23,RMS!B:E,4,FALSE)</f>
        <v>148230.73348261201</v>
      </c>
      <c r="K23" s="22">
        <f t="shared" si="1"/>
        <v>0.15749473599134944</v>
      </c>
      <c r="L23" s="22">
        <f t="shared" si="2"/>
        <v>3.0173879931680858E-3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895990.86699999997</v>
      </c>
      <c r="F24" s="25">
        <f>VLOOKUP(C24,RA!B28:I57,8,0)</f>
        <v>43208.9064</v>
      </c>
      <c r="G24" s="16">
        <f t="shared" si="0"/>
        <v>852781.96059999999</v>
      </c>
      <c r="H24" s="27">
        <f>RA!J28</f>
        <v>4.8224717451277304</v>
      </c>
      <c r="I24" s="20">
        <f>VLOOKUP(B24,RMS!B:D,3,FALSE)</f>
        <v>895991.65858849604</v>
      </c>
      <c r="J24" s="21">
        <f>VLOOKUP(B24,RMS!B:E,4,FALSE)</f>
        <v>852781.96143716795</v>
      </c>
      <c r="K24" s="22">
        <f t="shared" si="1"/>
        <v>-0.79158849606756121</v>
      </c>
      <c r="L24" s="22">
        <f t="shared" si="2"/>
        <v>-8.3716795779764652E-4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704114.75260000001</v>
      </c>
      <c r="F25" s="25">
        <f>VLOOKUP(C25,RA!B29:I58,8,0)</f>
        <v>95730.332399999999</v>
      </c>
      <c r="G25" s="16">
        <f t="shared" si="0"/>
        <v>608384.42020000005</v>
      </c>
      <c r="H25" s="27">
        <f>RA!J29</f>
        <v>13.5958424456395</v>
      </c>
      <c r="I25" s="20">
        <f>VLOOKUP(B25,RMS!B:D,3,FALSE)</f>
        <v>704114.81574247801</v>
      </c>
      <c r="J25" s="21">
        <f>VLOOKUP(B25,RMS!B:E,4,FALSE)</f>
        <v>608384.375454642</v>
      </c>
      <c r="K25" s="22">
        <f t="shared" si="1"/>
        <v>-6.3142478000372648E-2</v>
      </c>
      <c r="L25" s="22">
        <f t="shared" si="2"/>
        <v>4.4745358056388795E-2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1142327.8117</v>
      </c>
      <c r="F26" s="25">
        <f>VLOOKUP(C26,RA!B30:I59,8,0)</f>
        <v>135602.7181</v>
      </c>
      <c r="G26" s="16">
        <f t="shared" si="0"/>
        <v>1006725.0936</v>
      </c>
      <c r="H26" s="27">
        <f>RA!J30</f>
        <v>11.870735940342501</v>
      </c>
      <c r="I26" s="20">
        <f>VLOOKUP(B26,RMS!B:D,3,FALSE)</f>
        <v>1142327.84470177</v>
      </c>
      <c r="J26" s="21">
        <f>VLOOKUP(B26,RMS!B:E,4,FALSE)</f>
        <v>1006725.1023686</v>
      </c>
      <c r="K26" s="22">
        <f t="shared" si="1"/>
        <v>-3.3001770032569766E-2</v>
      </c>
      <c r="L26" s="22">
        <f t="shared" si="2"/>
        <v>-8.768599946051836E-3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894775.43779999996</v>
      </c>
      <c r="F27" s="25">
        <f>VLOOKUP(C27,RA!B31:I60,8,0)</f>
        <v>25440.686399999999</v>
      </c>
      <c r="G27" s="16">
        <f t="shared" si="0"/>
        <v>869334.75139999995</v>
      </c>
      <c r="H27" s="27">
        <f>RA!J31</f>
        <v>2.8432481855504999</v>
      </c>
      <c r="I27" s="20">
        <f>VLOOKUP(B27,RMS!B:D,3,FALSE)</f>
        <v>894775.43299469003</v>
      </c>
      <c r="J27" s="21">
        <f>VLOOKUP(B27,RMS!B:E,4,FALSE)</f>
        <v>869334.79676637205</v>
      </c>
      <c r="K27" s="22">
        <f t="shared" si="1"/>
        <v>4.8053099308162928E-3</v>
      </c>
      <c r="L27" s="22">
        <f t="shared" si="2"/>
        <v>-4.5366372098214924E-2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109709.32369999999</v>
      </c>
      <c r="F28" s="25">
        <f>VLOOKUP(C28,RA!B32:I61,8,0)</f>
        <v>23248.234400000001</v>
      </c>
      <c r="G28" s="16">
        <f t="shared" si="0"/>
        <v>86461.089299999992</v>
      </c>
      <c r="H28" s="27">
        <f>RA!J32</f>
        <v>21.190755366947901</v>
      </c>
      <c r="I28" s="20">
        <f>VLOOKUP(B28,RMS!B:D,3,FALSE)</f>
        <v>109709.23453291001</v>
      </c>
      <c r="J28" s="21">
        <f>VLOOKUP(B28,RMS!B:E,4,FALSE)</f>
        <v>86461.126748825394</v>
      </c>
      <c r="K28" s="22">
        <f t="shared" si="1"/>
        <v>8.9167089987313375E-2</v>
      </c>
      <c r="L28" s="22">
        <f t="shared" si="2"/>
        <v>-3.744882540195249E-2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158030.0949</v>
      </c>
      <c r="F30" s="25">
        <f>VLOOKUP(C30,RA!B34:I64,8,0)</f>
        <v>22194.970600000001</v>
      </c>
      <c r="G30" s="16">
        <f t="shared" si="0"/>
        <v>135835.1243</v>
      </c>
      <c r="H30" s="27">
        <f>RA!J34</f>
        <v>0</v>
      </c>
      <c r="I30" s="20">
        <f>VLOOKUP(B30,RMS!B:D,3,FALSE)</f>
        <v>158030.0944</v>
      </c>
      <c r="J30" s="21">
        <f>VLOOKUP(B30,RMS!B:E,4,FALSE)</f>
        <v>135835.12179999999</v>
      </c>
      <c r="K30" s="22">
        <f t="shared" si="1"/>
        <v>4.999999946448952E-4</v>
      </c>
      <c r="L30" s="22">
        <f t="shared" si="2"/>
        <v>2.5000000023283064E-3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14.0447745817306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88711.99</v>
      </c>
      <c r="F32" s="25">
        <f>VLOOKUP(C32,RA!B34:I65,8,0)</f>
        <v>4794.5600000000004</v>
      </c>
      <c r="G32" s="16">
        <f t="shared" si="0"/>
        <v>83917.430000000008</v>
      </c>
      <c r="H32" s="27">
        <f>RA!J34</f>
        <v>0</v>
      </c>
      <c r="I32" s="20">
        <f>VLOOKUP(B32,RMS!B:D,3,FALSE)</f>
        <v>88711.99</v>
      </c>
      <c r="J32" s="21">
        <f>VLOOKUP(B32,RMS!B:E,4,FALSE)</f>
        <v>83917.43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114050.47</v>
      </c>
      <c r="F33" s="25">
        <f>VLOOKUP(C33,RA!B34:I65,8,0)</f>
        <v>-14241.07</v>
      </c>
      <c r="G33" s="16">
        <f t="shared" si="0"/>
        <v>128291.54000000001</v>
      </c>
      <c r="H33" s="27">
        <f>RA!J34</f>
        <v>0</v>
      </c>
      <c r="I33" s="20">
        <f>VLOOKUP(B33,RMS!B:D,3,FALSE)</f>
        <v>114050.47</v>
      </c>
      <c r="J33" s="21">
        <f>VLOOKUP(B33,RMS!B:E,4,FALSE)</f>
        <v>128291.54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25715.39</v>
      </c>
      <c r="F34" s="25">
        <f>VLOOKUP(C34,RA!B34:I66,8,0)</f>
        <v>-289.73</v>
      </c>
      <c r="G34" s="16">
        <f t="shared" si="0"/>
        <v>26005.119999999999</v>
      </c>
      <c r="H34" s="27">
        <f>RA!J35</f>
        <v>14.0447745817306</v>
      </c>
      <c r="I34" s="20">
        <f>VLOOKUP(B34,RMS!B:D,3,FALSE)</f>
        <v>25715.39</v>
      </c>
      <c r="J34" s="21">
        <f>VLOOKUP(B34,RMS!B:E,4,FALSE)</f>
        <v>26005.119999999999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143253.95000000001</v>
      </c>
      <c r="F35" s="25">
        <f>VLOOKUP(C35,RA!B34:I67,8,0)</f>
        <v>-11865.82</v>
      </c>
      <c r="G35" s="16">
        <f t="shared" si="0"/>
        <v>155119.77000000002</v>
      </c>
      <c r="H35" s="27">
        <f>RA!J34</f>
        <v>0</v>
      </c>
      <c r="I35" s="20">
        <f>VLOOKUP(B35,RMS!B:D,3,FALSE)</f>
        <v>143253.95000000001</v>
      </c>
      <c r="J35" s="21">
        <f>VLOOKUP(B35,RMS!B:E,4,FALSE)</f>
        <v>155119.76999999999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0.05</v>
      </c>
      <c r="F36" s="25">
        <f>VLOOKUP(C36,RA!B35:I68,8,0)</f>
        <v>-277.75</v>
      </c>
      <c r="G36" s="16">
        <f t="shared" si="0"/>
        <v>277.8</v>
      </c>
      <c r="H36" s="27">
        <f>RA!J35</f>
        <v>14.0447745817306</v>
      </c>
      <c r="I36" s="20">
        <f>VLOOKUP(B36,RMS!B:D,3,FALSE)</f>
        <v>0.05</v>
      </c>
      <c r="J36" s="21">
        <f>VLOOKUP(B36,RMS!B:E,4,FALSE)</f>
        <v>277.8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33365.3848</v>
      </c>
      <c r="F37" s="25">
        <f>VLOOKUP(C37,RA!B8:I68,8,0)</f>
        <v>2709.2847999999999</v>
      </c>
      <c r="G37" s="16">
        <f t="shared" si="0"/>
        <v>30656.1</v>
      </c>
      <c r="H37" s="27">
        <f>RA!J35</f>
        <v>14.0447745817306</v>
      </c>
      <c r="I37" s="20">
        <f>VLOOKUP(B37,RMS!B:D,3,FALSE)</f>
        <v>33365.384615384603</v>
      </c>
      <c r="J37" s="21">
        <f>VLOOKUP(B37,RMS!B:E,4,FALSE)</f>
        <v>30656.1004273504</v>
      </c>
      <c r="K37" s="22">
        <f t="shared" si="1"/>
        <v>1.8461539730196819E-4</v>
      </c>
      <c r="L37" s="22">
        <f t="shared" si="2"/>
        <v>-4.2735040187835693E-4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288542.40330000001</v>
      </c>
      <c r="F38" s="25">
        <f>VLOOKUP(C38,RA!B8:I69,8,0)</f>
        <v>15539.7552</v>
      </c>
      <c r="G38" s="16">
        <f t="shared" si="0"/>
        <v>273002.64809999999</v>
      </c>
      <c r="H38" s="27">
        <f>RA!J36</f>
        <v>0</v>
      </c>
      <c r="I38" s="20">
        <f>VLOOKUP(B38,RMS!B:D,3,FALSE)</f>
        <v>288542.398187179</v>
      </c>
      <c r="J38" s="21">
        <f>VLOOKUP(B38,RMS!B:E,4,FALSE)</f>
        <v>273002.64727606799</v>
      </c>
      <c r="K38" s="22">
        <f t="shared" si="1"/>
        <v>5.1128210034221411E-3</v>
      </c>
      <c r="L38" s="22">
        <f t="shared" si="2"/>
        <v>8.2393200136721134E-4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73539.37</v>
      </c>
      <c r="F39" s="25">
        <f>VLOOKUP(C39,RA!B9:I70,8,0)</f>
        <v>-14994.04</v>
      </c>
      <c r="G39" s="16">
        <f t="shared" si="0"/>
        <v>88533.41</v>
      </c>
      <c r="H39" s="27">
        <f>RA!J37</f>
        <v>5.4046358333298601</v>
      </c>
      <c r="I39" s="20">
        <f>VLOOKUP(B39,RMS!B:D,3,FALSE)</f>
        <v>73539.37</v>
      </c>
      <c r="J39" s="21">
        <f>VLOOKUP(B39,RMS!B:E,4,FALSE)</f>
        <v>88533.41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47547.05</v>
      </c>
      <c r="F40" s="25">
        <f>VLOOKUP(C40,RA!B10:I71,8,0)</f>
        <v>6562.13</v>
      </c>
      <c r="G40" s="16">
        <f t="shared" si="0"/>
        <v>40984.920000000006</v>
      </c>
      <c r="H40" s="27">
        <f>RA!J38</f>
        <v>-12.4866385907923</v>
      </c>
      <c r="I40" s="20">
        <f>VLOOKUP(B40,RMS!B:D,3,FALSE)</f>
        <v>47547.05</v>
      </c>
      <c r="J40" s="21">
        <f>VLOOKUP(B40,RMS!B:E,4,FALSE)</f>
        <v>40984.92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-1.1266793931571699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12282.2593</v>
      </c>
      <c r="F42" s="25">
        <f>VLOOKUP(C42,RA!B8:I72,8,0)</f>
        <v>1422.6065000000001</v>
      </c>
      <c r="G42" s="16">
        <f t="shared" si="0"/>
        <v>10859.6528</v>
      </c>
      <c r="H42" s="27">
        <f>RA!J39</f>
        <v>-1.1266793931571699</v>
      </c>
      <c r="I42" s="20">
        <f>VLOOKUP(B42,RMS!B:D,3,FALSE)</f>
        <v>12282.2592844717</v>
      </c>
      <c r="J42" s="21">
        <f>VLOOKUP(B42,RMS!B:E,4,FALSE)</f>
        <v>10859.6526132668</v>
      </c>
      <c r="K42" s="22">
        <f t="shared" si="1"/>
        <v>1.5528299627476372E-5</v>
      </c>
      <c r="L42" s="22">
        <f t="shared" si="2"/>
        <v>1.8673319937079214E-4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15429887.140900001</v>
      </c>
      <c r="E7" s="53">
        <v>15493476.987600001</v>
      </c>
      <c r="F7" s="54">
        <v>99.589570199440203</v>
      </c>
      <c r="G7" s="53">
        <v>23316765.942899998</v>
      </c>
      <c r="H7" s="54">
        <v>-33.824925898017</v>
      </c>
      <c r="I7" s="53">
        <v>1262677.1311000001</v>
      </c>
      <c r="J7" s="54">
        <v>8.1833205879583009</v>
      </c>
      <c r="K7" s="53">
        <v>1584489.2464999999</v>
      </c>
      <c r="L7" s="54">
        <v>6.7954932102514798</v>
      </c>
      <c r="M7" s="54">
        <v>-0.20310148277172299</v>
      </c>
      <c r="N7" s="53">
        <v>482970762.04860002</v>
      </c>
      <c r="O7" s="53">
        <v>5787220880.7432003</v>
      </c>
      <c r="P7" s="53">
        <v>852819</v>
      </c>
      <c r="Q7" s="53">
        <v>907275</v>
      </c>
      <c r="R7" s="54">
        <v>-6.0021492932131899</v>
      </c>
      <c r="S7" s="53">
        <v>18.0928041482425</v>
      </c>
      <c r="T7" s="53">
        <v>20.480673051831001</v>
      </c>
      <c r="U7" s="55">
        <v>-13.197892841947899</v>
      </c>
    </row>
    <row r="8" spans="1:23" ht="12" thickBot="1">
      <c r="A8" s="73">
        <v>42632</v>
      </c>
      <c r="B8" s="71" t="s">
        <v>6</v>
      </c>
      <c r="C8" s="72"/>
      <c r="D8" s="56">
        <v>557756.07070000004</v>
      </c>
      <c r="E8" s="56">
        <v>506016.10149999999</v>
      </c>
      <c r="F8" s="57">
        <v>110.22496498562499</v>
      </c>
      <c r="G8" s="56">
        <v>591772.02339999995</v>
      </c>
      <c r="H8" s="57">
        <v>-5.7481515439954203</v>
      </c>
      <c r="I8" s="56">
        <v>151831.95009999999</v>
      </c>
      <c r="J8" s="57">
        <v>27.221926945491902</v>
      </c>
      <c r="K8" s="56">
        <v>155968.92559999999</v>
      </c>
      <c r="L8" s="57">
        <v>26.356251974178701</v>
      </c>
      <c r="M8" s="57">
        <v>-2.6524357233886998E-2</v>
      </c>
      <c r="N8" s="56">
        <v>27391229.013300002</v>
      </c>
      <c r="O8" s="56">
        <v>217396992.7978</v>
      </c>
      <c r="P8" s="56">
        <v>22414</v>
      </c>
      <c r="Q8" s="56">
        <v>24681</v>
      </c>
      <c r="R8" s="57">
        <v>-9.18520319273936</v>
      </c>
      <c r="S8" s="56">
        <v>24.884271914874599</v>
      </c>
      <c r="T8" s="56">
        <v>25.379428143106001</v>
      </c>
      <c r="U8" s="58">
        <v>-1.98983610983377</v>
      </c>
    </row>
    <row r="9" spans="1:23" ht="12" thickBot="1">
      <c r="A9" s="74"/>
      <c r="B9" s="71" t="s">
        <v>7</v>
      </c>
      <c r="C9" s="72"/>
      <c r="D9" s="56">
        <v>65499.089</v>
      </c>
      <c r="E9" s="56">
        <v>70379.350099999996</v>
      </c>
      <c r="F9" s="57">
        <v>93.065776974260501</v>
      </c>
      <c r="G9" s="56">
        <v>121920.2363</v>
      </c>
      <c r="H9" s="57">
        <v>-46.277098053819998</v>
      </c>
      <c r="I9" s="56">
        <v>14814.255499999999</v>
      </c>
      <c r="J9" s="57">
        <v>22.617498542613301</v>
      </c>
      <c r="K9" s="56">
        <v>28941.422399999999</v>
      </c>
      <c r="L9" s="57">
        <v>23.737997299140702</v>
      </c>
      <c r="M9" s="57">
        <v>-0.48812966773879102</v>
      </c>
      <c r="N9" s="56">
        <v>2691951.1052000001</v>
      </c>
      <c r="O9" s="56">
        <v>31127582.153499998</v>
      </c>
      <c r="P9" s="56">
        <v>3958</v>
      </c>
      <c r="Q9" s="56">
        <v>4432</v>
      </c>
      <c r="R9" s="57">
        <v>-10.694945848375401</v>
      </c>
      <c r="S9" s="56">
        <v>16.548531834259698</v>
      </c>
      <c r="T9" s="56">
        <v>17.303551421480101</v>
      </c>
      <c r="U9" s="58">
        <v>-4.5624566262569104</v>
      </c>
    </row>
    <row r="10" spans="1:23" ht="12" thickBot="1">
      <c r="A10" s="74"/>
      <c r="B10" s="71" t="s">
        <v>8</v>
      </c>
      <c r="C10" s="72"/>
      <c r="D10" s="56">
        <v>83117.532399999996</v>
      </c>
      <c r="E10" s="56">
        <v>100033.65429999999</v>
      </c>
      <c r="F10" s="57">
        <v>83.089569187117107</v>
      </c>
      <c r="G10" s="56">
        <v>161322.94270000001</v>
      </c>
      <c r="H10" s="57">
        <v>-48.477550056493001</v>
      </c>
      <c r="I10" s="56">
        <v>27229.234400000001</v>
      </c>
      <c r="J10" s="57">
        <v>32.759916727267999</v>
      </c>
      <c r="K10" s="56">
        <v>45910.412499999999</v>
      </c>
      <c r="L10" s="57">
        <v>28.458700127592</v>
      </c>
      <c r="M10" s="57">
        <v>-0.40690503706539299</v>
      </c>
      <c r="N10" s="56">
        <v>4367558.6889000004</v>
      </c>
      <c r="O10" s="56">
        <v>50562998.926399998</v>
      </c>
      <c r="P10" s="56">
        <v>87687</v>
      </c>
      <c r="Q10" s="56">
        <v>94771</v>
      </c>
      <c r="R10" s="57">
        <v>-7.47486045309219</v>
      </c>
      <c r="S10" s="56">
        <v>0.94788888204637001</v>
      </c>
      <c r="T10" s="56">
        <v>0.98724479534878795</v>
      </c>
      <c r="U10" s="58">
        <v>-4.1519543110848902</v>
      </c>
    </row>
    <row r="11" spans="1:23" ht="12" thickBot="1">
      <c r="A11" s="74"/>
      <c r="B11" s="71" t="s">
        <v>9</v>
      </c>
      <c r="C11" s="72"/>
      <c r="D11" s="56">
        <v>37454.672700000003</v>
      </c>
      <c r="E11" s="56">
        <v>40046.485200000003</v>
      </c>
      <c r="F11" s="57">
        <v>93.527990066903499</v>
      </c>
      <c r="G11" s="56">
        <v>49326.644</v>
      </c>
      <c r="H11" s="57">
        <v>-24.068070189409202</v>
      </c>
      <c r="I11" s="56">
        <v>8809.9251999999997</v>
      </c>
      <c r="J11" s="57">
        <v>23.521565040935499</v>
      </c>
      <c r="K11" s="56">
        <v>11991.629199999999</v>
      </c>
      <c r="L11" s="57">
        <v>24.310652879608</v>
      </c>
      <c r="M11" s="57">
        <v>-0.26532708332909399</v>
      </c>
      <c r="N11" s="56">
        <v>2116333.4136999999</v>
      </c>
      <c r="O11" s="56">
        <v>17838759.6316</v>
      </c>
      <c r="P11" s="56">
        <v>1860</v>
      </c>
      <c r="Q11" s="56">
        <v>2081</v>
      </c>
      <c r="R11" s="57">
        <v>-10.6198942815954</v>
      </c>
      <c r="S11" s="56">
        <v>20.136920806451599</v>
      </c>
      <c r="T11" s="56">
        <v>21.0098402210476</v>
      </c>
      <c r="U11" s="58">
        <v>-4.3349200356208097</v>
      </c>
    </row>
    <row r="12" spans="1:23" ht="12" thickBot="1">
      <c r="A12" s="74"/>
      <c r="B12" s="71" t="s">
        <v>10</v>
      </c>
      <c r="C12" s="72"/>
      <c r="D12" s="56">
        <v>104743.86629999999</v>
      </c>
      <c r="E12" s="56">
        <v>108245.5395</v>
      </c>
      <c r="F12" s="57">
        <v>96.7650646704015</v>
      </c>
      <c r="G12" s="56">
        <v>128971.451</v>
      </c>
      <c r="H12" s="57">
        <v>-18.785230771731001</v>
      </c>
      <c r="I12" s="56">
        <v>22816.0406</v>
      </c>
      <c r="J12" s="57">
        <v>21.782698506327701</v>
      </c>
      <c r="K12" s="56">
        <v>30715.177199999998</v>
      </c>
      <c r="L12" s="57">
        <v>23.815485490661001</v>
      </c>
      <c r="M12" s="57">
        <v>-0.25717372713057302</v>
      </c>
      <c r="N12" s="56">
        <v>7302122.0159999998</v>
      </c>
      <c r="O12" s="56">
        <v>63350648.839900002</v>
      </c>
      <c r="P12" s="56">
        <v>927</v>
      </c>
      <c r="Q12" s="56">
        <v>1052</v>
      </c>
      <c r="R12" s="57">
        <v>-11.8821292775665</v>
      </c>
      <c r="S12" s="56">
        <v>112.99230453074399</v>
      </c>
      <c r="T12" s="56">
        <v>120.559215969582</v>
      </c>
      <c r="U12" s="58">
        <v>-6.6968378689705501</v>
      </c>
    </row>
    <row r="13" spans="1:23" ht="12" thickBot="1">
      <c r="A13" s="74"/>
      <c r="B13" s="71" t="s">
        <v>11</v>
      </c>
      <c r="C13" s="72"/>
      <c r="D13" s="56">
        <v>192378.03109999999</v>
      </c>
      <c r="E13" s="56">
        <v>207758.1759</v>
      </c>
      <c r="F13" s="57">
        <v>92.597092878114694</v>
      </c>
      <c r="G13" s="56">
        <v>230295.48670000001</v>
      </c>
      <c r="H13" s="57">
        <v>-16.464697655753099</v>
      </c>
      <c r="I13" s="56">
        <v>59917.355799999998</v>
      </c>
      <c r="J13" s="57">
        <v>31.145633135653799</v>
      </c>
      <c r="K13" s="56">
        <v>72900.447799999994</v>
      </c>
      <c r="L13" s="57">
        <v>31.655178677020899</v>
      </c>
      <c r="M13" s="57">
        <v>-0.17809344649869199</v>
      </c>
      <c r="N13" s="56">
        <v>10410017.5288</v>
      </c>
      <c r="O13" s="56">
        <v>91605691.293099999</v>
      </c>
      <c r="P13" s="56">
        <v>8248</v>
      </c>
      <c r="Q13" s="56">
        <v>8760</v>
      </c>
      <c r="R13" s="57">
        <v>-5.84474885844749</v>
      </c>
      <c r="S13" s="56">
        <v>23.324203576624601</v>
      </c>
      <c r="T13" s="56">
        <v>23.082287579908702</v>
      </c>
      <c r="U13" s="58">
        <v>1.03718866936323</v>
      </c>
    </row>
    <row r="14" spans="1:23" ht="12" thickBot="1">
      <c r="A14" s="74"/>
      <c r="B14" s="71" t="s">
        <v>12</v>
      </c>
      <c r="C14" s="72"/>
      <c r="D14" s="56">
        <v>66198.883199999997</v>
      </c>
      <c r="E14" s="56">
        <v>90795.115699999995</v>
      </c>
      <c r="F14" s="57">
        <v>72.910181004373101</v>
      </c>
      <c r="G14" s="56">
        <v>186253.3161</v>
      </c>
      <c r="H14" s="57">
        <v>-64.457608279866804</v>
      </c>
      <c r="I14" s="56">
        <v>13187.506100000001</v>
      </c>
      <c r="J14" s="57">
        <v>19.921040148302701</v>
      </c>
      <c r="K14" s="56">
        <v>44644.618199999997</v>
      </c>
      <c r="L14" s="57">
        <v>23.969838032859599</v>
      </c>
      <c r="M14" s="57">
        <v>-0.70461151575040204</v>
      </c>
      <c r="N14" s="56">
        <v>2246861.1072</v>
      </c>
      <c r="O14" s="56">
        <v>37970074.9344</v>
      </c>
      <c r="P14" s="56">
        <v>1012</v>
      </c>
      <c r="Q14" s="56">
        <v>1086</v>
      </c>
      <c r="R14" s="57">
        <v>-6.8139963167587503</v>
      </c>
      <c r="S14" s="56">
        <v>65.413916205533596</v>
      </c>
      <c r="T14" s="56">
        <v>67.301552946593006</v>
      </c>
      <c r="U14" s="58">
        <v>-2.88568067860112</v>
      </c>
    </row>
    <row r="15" spans="1:23" ht="12" thickBot="1">
      <c r="A15" s="74"/>
      <c r="B15" s="71" t="s">
        <v>13</v>
      </c>
      <c r="C15" s="72"/>
      <c r="D15" s="56">
        <v>59590.1247</v>
      </c>
      <c r="E15" s="56">
        <v>80216.954700000002</v>
      </c>
      <c r="F15" s="57">
        <v>74.286196631196702</v>
      </c>
      <c r="G15" s="56">
        <v>89039.231799999994</v>
      </c>
      <c r="H15" s="57">
        <v>-33.074305005403197</v>
      </c>
      <c r="I15" s="56">
        <v>415.90050000000002</v>
      </c>
      <c r="J15" s="57">
        <v>0.69793527382902099</v>
      </c>
      <c r="K15" s="56">
        <v>17339.6086</v>
      </c>
      <c r="L15" s="57">
        <v>19.4741219678852</v>
      </c>
      <c r="M15" s="57">
        <v>-0.97601442399339999</v>
      </c>
      <c r="N15" s="56">
        <v>2790871.7991999998</v>
      </c>
      <c r="O15" s="56">
        <v>33636658.285800003</v>
      </c>
      <c r="P15" s="56">
        <v>3051</v>
      </c>
      <c r="Q15" s="56">
        <v>3181</v>
      </c>
      <c r="R15" s="57">
        <v>-4.0867651681861004</v>
      </c>
      <c r="S15" s="56">
        <v>19.5313420845624</v>
      </c>
      <c r="T15" s="56">
        <v>21.036856177302699</v>
      </c>
      <c r="U15" s="58">
        <v>-7.7081958127713897</v>
      </c>
    </row>
    <row r="16" spans="1:23" ht="12" thickBot="1">
      <c r="A16" s="74"/>
      <c r="B16" s="71" t="s">
        <v>14</v>
      </c>
      <c r="C16" s="72"/>
      <c r="D16" s="56">
        <v>800788.34380000003</v>
      </c>
      <c r="E16" s="56">
        <v>786782.85210000002</v>
      </c>
      <c r="F16" s="57">
        <v>101.780096206039</v>
      </c>
      <c r="G16" s="56">
        <v>986703.01199999999</v>
      </c>
      <c r="H16" s="57">
        <v>-18.842008784706099</v>
      </c>
      <c r="I16" s="56">
        <v>-31920.096399999999</v>
      </c>
      <c r="J16" s="57">
        <v>-3.9860840441968501</v>
      </c>
      <c r="K16" s="56">
        <v>35270.849000000002</v>
      </c>
      <c r="L16" s="57">
        <v>3.5746165331458402</v>
      </c>
      <c r="M16" s="57">
        <v>-1.90499937781481</v>
      </c>
      <c r="N16" s="56">
        <v>30529871.0178</v>
      </c>
      <c r="O16" s="56">
        <v>306276997.02490002</v>
      </c>
      <c r="P16" s="56">
        <v>43052</v>
      </c>
      <c r="Q16" s="56">
        <v>48975</v>
      </c>
      <c r="R16" s="57">
        <v>-12.0939254721797</v>
      </c>
      <c r="S16" s="56">
        <v>18.6004911223637</v>
      </c>
      <c r="T16" s="56">
        <v>18.925305165901001</v>
      </c>
      <c r="U16" s="58">
        <v>-1.74626595287471</v>
      </c>
    </row>
    <row r="17" spans="1:21" ht="12" thickBot="1">
      <c r="A17" s="74"/>
      <c r="B17" s="71" t="s">
        <v>15</v>
      </c>
      <c r="C17" s="72"/>
      <c r="D17" s="56">
        <v>1013844.9292</v>
      </c>
      <c r="E17" s="56">
        <v>667542.52320000005</v>
      </c>
      <c r="F17" s="57">
        <v>151.87720541605799</v>
      </c>
      <c r="G17" s="56">
        <v>1606498.3319000001</v>
      </c>
      <c r="H17" s="57">
        <v>-36.891006416363403</v>
      </c>
      <c r="I17" s="56">
        <v>-105229.0572</v>
      </c>
      <c r="J17" s="57">
        <v>-10.379206343028599</v>
      </c>
      <c r="K17" s="56">
        <v>129324.1755</v>
      </c>
      <c r="L17" s="57">
        <v>8.0500659684500704</v>
      </c>
      <c r="M17" s="57">
        <v>-1.81368434628064</v>
      </c>
      <c r="N17" s="56">
        <v>44261015.055799998</v>
      </c>
      <c r="O17" s="56">
        <v>316796258.60869998</v>
      </c>
      <c r="P17" s="56">
        <v>15591</v>
      </c>
      <c r="Q17" s="56">
        <v>19230</v>
      </c>
      <c r="R17" s="57">
        <v>-18.923556942277699</v>
      </c>
      <c r="S17" s="56">
        <v>65.027575473029302</v>
      </c>
      <c r="T17" s="56">
        <v>56.329938320332801</v>
      </c>
      <c r="U17" s="58">
        <v>13.3753059212609</v>
      </c>
    </row>
    <row r="18" spans="1:21" ht="12" thickBot="1">
      <c r="A18" s="74"/>
      <c r="B18" s="71" t="s">
        <v>16</v>
      </c>
      <c r="C18" s="72"/>
      <c r="D18" s="56">
        <v>1113000.4805999999</v>
      </c>
      <c r="E18" s="56">
        <v>1184720.5504000001</v>
      </c>
      <c r="F18" s="57">
        <v>93.946245823474101</v>
      </c>
      <c r="G18" s="56">
        <v>1847353.612</v>
      </c>
      <c r="H18" s="57">
        <v>-39.751627767948897</v>
      </c>
      <c r="I18" s="56">
        <v>150312.58489999999</v>
      </c>
      <c r="J18" s="57">
        <v>13.505168013851099</v>
      </c>
      <c r="K18" s="56">
        <v>275922.67070000002</v>
      </c>
      <c r="L18" s="57">
        <v>14.936104755888</v>
      </c>
      <c r="M18" s="57">
        <v>-0.45523655407268399</v>
      </c>
      <c r="N18" s="56">
        <v>33695055.705499999</v>
      </c>
      <c r="O18" s="56">
        <v>582201125.88900006</v>
      </c>
      <c r="P18" s="56">
        <v>56413</v>
      </c>
      <c r="Q18" s="56">
        <v>62239</v>
      </c>
      <c r="R18" s="57">
        <v>-9.36069024245249</v>
      </c>
      <c r="S18" s="56">
        <v>19.729503493875502</v>
      </c>
      <c r="T18" s="56">
        <v>20.519933830877701</v>
      </c>
      <c r="U18" s="58">
        <v>-4.0063366888456704</v>
      </c>
    </row>
    <row r="19" spans="1:21" ht="12" thickBot="1">
      <c r="A19" s="74"/>
      <c r="B19" s="71" t="s">
        <v>17</v>
      </c>
      <c r="C19" s="72"/>
      <c r="D19" s="56">
        <v>459092.1887</v>
      </c>
      <c r="E19" s="56">
        <v>586827.527</v>
      </c>
      <c r="F19" s="57">
        <v>78.232899374537993</v>
      </c>
      <c r="G19" s="56">
        <v>519823.23959999997</v>
      </c>
      <c r="H19" s="57">
        <v>-11.6830195869527</v>
      </c>
      <c r="I19" s="56">
        <v>16406.049200000001</v>
      </c>
      <c r="J19" s="57">
        <v>3.5735849147110499</v>
      </c>
      <c r="K19" s="56">
        <v>40846.800799999997</v>
      </c>
      <c r="L19" s="57">
        <v>7.8578250621175201</v>
      </c>
      <c r="M19" s="57">
        <v>-0.59835167311316095</v>
      </c>
      <c r="N19" s="56">
        <v>13741769.5833</v>
      </c>
      <c r="O19" s="56">
        <v>171876183.2423</v>
      </c>
      <c r="P19" s="56">
        <v>9405</v>
      </c>
      <c r="Q19" s="56">
        <v>10469</v>
      </c>
      <c r="R19" s="57">
        <v>-10.1633393829401</v>
      </c>
      <c r="S19" s="56">
        <v>48.813629845826704</v>
      </c>
      <c r="T19" s="56">
        <v>48.301853338427698</v>
      </c>
      <c r="U19" s="58">
        <v>1.0484295247358999</v>
      </c>
    </row>
    <row r="20" spans="1:21" ht="12" thickBot="1">
      <c r="A20" s="74"/>
      <c r="B20" s="71" t="s">
        <v>18</v>
      </c>
      <c r="C20" s="72"/>
      <c r="D20" s="56">
        <v>1165004.1979</v>
      </c>
      <c r="E20" s="56">
        <v>1039021.8078</v>
      </c>
      <c r="F20" s="57">
        <v>112.125095850178</v>
      </c>
      <c r="G20" s="56">
        <v>1035063.0847</v>
      </c>
      <c r="H20" s="57">
        <v>12.553931747808599</v>
      </c>
      <c r="I20" s="56">
        <v>95934.365600000005</v>
      </c>
      <c r="J20" s="57">
        <v>8.2346798211481396</v>
      </c>
      <c r="K20" s="56">
        <v>78020.251900000003</v>
      </c>
      <c r="L20" s="57">
        <v>7.5377291542199298</v>
      </c>
      <c r="M20" s="57">
        <v>0.22960850886460701</v>
      </c>
      <c r="N20" s="56">
        <v>31003901.169500001</v>
      </c>
      <c r="O20" s="56">
        <v>336059995.75489998</v>
      </c>
      <c r="P20" s="56">
        <v>42551</v>
      </c>
      <c r="Q20" s="56">
        <v>45306</v>
      </c>
      <c r="R20" s="57">
        <v>-6.0808722906458303</v>
      </c>
      <c r="S20" s="56">
        <v>27.379008669596502</v>
      </c>
      <c r="T20" s="56">
        <v>31.342109460115701</v>
      </c>
      <c r="U20" s="58">
        <v>-14.4749608663519</v>
      </c>
    </row>
    <row r="21" spans="1:21" ht="12" thickBot="1">
      <c r="A21" s="74"/>
      <c r="B21" s="71" t="s">
        <v>19</v>
      </c>
      <c r="C21" s="72"/>
      <c r="D21" s="56">
        <v>323547.13439999998</v>
      </c>
      <c r="E21" s="56">
        <v>308623.81329999998</v>
      </c>
      <c r="F21" s="57">
        <v>104.835440577456</v>
      </c>
      <c r="G21" s="56">
        <v>365702.35340000002</v>
      </c>
      <c r="H21" s="57">
        <v>-11.5271937979276</v>
      </c>
      <c r="I21" s="56">
        <v>37820.999199999998</v>
      </c>
      <c r="J21" s="57">
        <v>11.689486686425701</v>
      </c>
      <c r="K21" s="56">
        <v>49734.974900000001</v>
      </c>
      <c r="L21" s="57">
        <v>13.599850927292399</v>
      </c>
      <c r="M21" s="57">
        <v>-0.239549245253565</v>
      </c>
      <c r="N21" s="56">
        <v>7603217.5073999995</v>
      </c>
      <c r="O21" s="56">
        <v>108794587.5605</v>
      </c>
      <c r="P21" s="56">
        <v>27927</v>
      </c>
      <c r="Q21" s="56">
        <v>30722</v>
      </c>
      <c r="R21" s="57">
        <v>-9.0977149925135095</v>
      </c>
      <c r="S21" s="56">
        <v>11.585459748630401</v>
      </c>
      <c r="T21" s="56">
        <v>11.956141820194</v>
      </c>
      <c r="U21" s="58">
        <v>-3.1995456339785</v>
      </c>
    </row>
    <row r="22" spans="1:21" ht="12" thickBot="1">
      <c r="A22" s="74"/>
      <c r="B22" s="71" t="s">
        <v>20</v>
      </c>
      <c r="C22" s="72"/>
      <c r="D22" s="56">
        <v>1126539.2779000001</v>
      </c>
      <c r="E22" s="56">
        <v>1172674.8481000001</v>
      </c>
      <c r="F22" s="57">
        <v>96.065783258270599</v>
      </c>
      <c r="G22" s="56">
        <v>1385567.8883</v>
      </c>
      <c r="H22" s="57">
        <v>-18.694761374544498</v>
      </c>
      <c r="I22" s="56">
        <v>62468.495699999999</v>
      </c>
      <c r="J22" s="57">
        <v>5.5451680137108497</v>
      </c>
      <c r="K22" s="56">
        <v>151909.66949999999</v>
      </c>
      <c r="L22" s="57">
        <v>10.963711759110099</v>
      </c>
      <c r="M22" s="57">
        <v>-0.58877867415806595</v>
      </c>
      <c r="N22" s="56">
        <v>28122972.6197</v>
      </c>
      <c r="O22" s="56">
        <v>387395022.17070001</v>
      </c>
      <c r="P22" s="56">
        <v>68607</v>
      </c>
      <c r="Q22" s="56">
        <v>73978</v>
      </c>
      <c r="R22" s="57">
        <v>-7.2602665657357601</v>
      </c>
      <c r="S22" s="56">
        <v>16.420179834419201</v>
      </c>
      <c r="T22" s="56">
        <v>16.704485753872799</v>
      </c>
      <c r="U22" s="58">
        <v>-1.7314421785905101</v>
      </c>
    </row>
    <row r="23" spans="1:21" ht="12" thickBot="1">
      <c r="A23" s="74"/>
      <c r="B23" s="71" t="s">
        <v>21</v>
      </c>
      <c r="C23" s="72"/>
      <c r="D23" s="56">
        <v>2322116.5194999999</v>
      </c>
      <c r="E23" s="56">
        <v>2585567.5386999999</v>
      </c>
      <c r="F23" s="57">
        <v>89.810708277515701</v>
      </c>
      <c r="G23" s="56">
        <v>2506104.7762000002</v>
      </c>
      <c r="H23" s="57">
        <v>-7.3416027313503101</v>
      </c>
      <c r="I23" s="56">
        <v>199046.30970000001</v>
      </c>
      <c r="J23" s="57">
        <v>8.5717623568200096</v>
      </c>
      <c r="K23" s="56">
        <v>242685.04810000001</v>
      </c>
      <c r="L23" s="57">
        <v>9.6837550610307197</v>
      </c>
      <c r="M23" s="57">
        <v>-0.179816345265813</v>
      </c>
      <c r="N23" s="56">
        <v>57342245.9586</v>
      </c>
      <c r="O23" s="56">
        <v>842375961.1875</v>
      </c>
      <c r="P23" s="56">
        <v>73205</v>
      </c>
      <c r="Q23" s="56">
        <v>81785</v>
      </c>
      <c r="R23" s="57">
        <v>-10.4909213180901</v>
      </c>
      <c r="S23" s="56">
        <v>31.720736554880101</v>
      </c>
      <c r="T23" s="56">
        <v>34.012020534327803</v>
      </c>
      <c r="U23" s="58">
        <v>-7.2233000500587901</v>
      </c>
    </row>
    <row r="24" spans="1:21" ht="12" thickBot="1">
      <c r="A24" s="74"/>
      <c r="B24" s="71" t="s">
        <v>22</v>
      </c>
      <c r="C24" s="72"/>
      <c r="D24" s="56">
        <v>240702.0569</v>
      </c>
      <c r="E24" s="56">
        <v>244721.31090000001</v>
      </c>
      <c r="F24" s="57">
        <v>98.357619945227299</v>
      </c>
      <c r="G24" s="56">
        <v>295712.90250000003</v>
      </c>
      <c r="H24" s="57">
        <v>-18.602788425844899</v>
      </c>
      <c r="I24" s="56">
        <v>32988.368499999997</v>
      </c>
      <c r="J24" s="57">
        <v>13.7050629831988</v>
      </c>
      <c r="K24" s="56">
        <v>41493.945</v>
      </c>
      <c r="L24" s="57">
        <v>14.0318344749939</v>
      </c>
      <c r="M24" s="57">
        <v>-0.20498355844449101</v>
      </c>
      <c r="N24" s="56">
        <v>7111282.7646000003</v>
      </c>
      <c r="O24" s="56">
        <v>82020393.392900005</v>
      </c>
      <c r="P24" s="56">
        <v>23397</v>
      </c>
      <c r="Q24" s="56">
        <v>25209</v>
      </c>
      <c r="R24" s="57">
        <v>-7.1879090800904502</v>
      </c>
      <c r="S24" s="56">
        <v>10.287731627986499</v>
      </c>
      <c r="T24" s="56">
        <v>11.4222617200206</v>
      </c>
      <c r="U24" s="58">
        <v>-11.0279907472293</v>
      </c>
    </row>
    <row r="25" spans="1:21" ht="12" thickBot="1">
      <c r="A25" s="74"/>
      <c r="B25" s="71" t="s">
        <v>23</v>
      </c>
      <c r="C25" s="72"/>
      <c r="D25" s="56">
        <v>274241.80369999999</v>
      </c>
      <c r="E25" s="56">
        <v>352721.03320000001</v>
      </c>
      <c r="F25" s="57">
        <v>77.750340321922096</v>
      </c>
      <c r="G25" s="56">
        <v>377922.9155</v>
      </c>
      <c r="H25" s="57">
        <v>-27.434460189540999</v>
      </c>
      <c r="I25" s="56">
        <v>19915.670900000001</v>
      </c>
      <c r="J25" s="57">
        <v>7.2620842742801699</v>
      </c>
      <c r="K25" s="56">
        <v>33512.895199999999</v>
      </c>
      <c r="L25" s="57">
        <v>8.8676536472157892</v>
      </c>
      <c r="M25" s="57">
        <v>-0.40573111391462202</v>
      </c>
      <c r="N25" s="56">
        <v>7986678.2561999997</v>
      </c>
      <c r="O25" s="56">
        <v>96247614.181600004</v>
      </c>
      <c r="P25" s="56">
        <v>18015</v>
      </c>
      <c r="Q25" s="56">
        <v>17822</v>
      </c>
      <c r="R25" s="57">
        <v>1.0829312086185501</v>
      </c>
      <c r="S25" s="56">
        <v>15.222969952817101</v>
      </c>
      <c r="T25" s="56">
        <v>16.994229087644499</v>
      </c>
      <c r="U25" s="58">
        <v>-11.635437370745199</v>
      </c>
    </row>
    <row r="26" spans="1:21" ht="12" thickBot="1">
      <c r="A26" s="74"/>
      <c r="B26" s="71" t="s">
        <v>24</v>
      </c>
      <c r="C26" s="72"/>
      <c r="D26" s="56">
        <v>507902.09289999999</v>
      </c>
      <c r="E26" s="56">
        <v>493052.4032</v>
      </c>
      <c r="F26" s="57">
        <v>103.011787307723</v>
      </c>
      <c r="G26" s="56">
        <v>565494.01150000002</v>
      </c>
      <c r="H26" s="57">
        <v>-10.1843551706648</v>
      </c>
      <c r="I26" s="56">
        <v>114942.99430000001</v>
      </c>
      <c r="J26" s="57">
        <v>22.630935352855701</v>
      </c>
      <c r="K26" s="56">
        <v>118368.1759</v>
      </c>
      <c r="L26" s="57">
        <v>20.931817754536901</v>
      </c>
      <c r="M26" s="57">
        <v>-2.8936676382457002E-2</v>
      </c>
      <c r="N26" s="56">
        <v>11765671.279200001</v>
      </c>
      <c r="O26" s="56">
        <v>185541335.88530001</v>
      </c>
      <c r="P26" s="56">
        <v>37715</v>
      </c>
      <c r="Q26" s="56">
        <v>39027</v>
      </c>
      <c r="R26" s="57">
        <v>-3.3617751812847501</v>
      </c>
      <c r="S26" s="56">
        <v>13.4668458942066</v>
      </c>
      <c r="T26" s="56">
        <v>13.8087492556435</v>
      </c>
      <c r="U26" s="58">
        <v>-2.5388525577772199</v>
      </c>
    </row>
    <row r="27" spans="1:21" ht="12" thickBot="1">
      <c r="A27" s="74"/>
      <c r="B27" s="71" t="s">
        <v>25</v>
      </c>
      <c r="C27" s="72"/>
      <c r="D27" s="56">
        <v>184413.2402</v>
      </c>
      <c r="E27" s="56">
        <v>304234.66279999999</v>
      </c>
      <c r="F27" s="57">
        <v>60.6154599554065</v>
      </c>
      <c r="G27" s="56">
        <v>335598.0699</v>
      </c>
      <c r="H27" s="57">
        <v>-45.049374016081003</v>
      </c>
      <c r="I27" s="56">
        <v>36182.503700000001</v>
      </c>
      <c r="J27" s="57">
        <v>19.620339440248099</v>
      </c>
      <c r="K27" s="56">
        <v>93428.087400000004</v>
      </c>
      <c r="L27" s="57">
        <v>27.839280311665501</v>
      </c>
      <c r="M27" s="57">
        <v>-0.61272348918918396</v>
      </c>
      <c r="N27" s="56">
        <v>7449690.1666999999</v>
      </c>
      <c r="O27" s="56">
        <v>67619367.306799993</v>
      </c>
      <c r="P27" s="56">
        <v>24253</v>
      </c>
      <c r="Q27" s="56">
        <v>25945</v>
      </c>
      <c r="R27" s="57">
        <v>-6.5214877625746697</v>
      </c>
      <c r="S27" s="56">
        <v>7.6037290314600297</v>
      </c>
      <c r="T27" s="56">
        <v>7.8516946617845402</v>
      </c>
      <c r="U27" s="58">
        <v>-3.2611055614761399</v>
      </c>
    </row>
    <row r="28" spans="1:21" ht="12" thickBot="1">
      <c r="A28" s="74"/>
      <c r="B28" s="71" t="s">
        <v>26</v>
      </c>
      <c r="C28" s="72"/>
      <c r="D28" s="56">
        <v>895990.86699999997</v>
      </c>
      <c r="E28" s="56">
        <v>930623.41940000001</v>
      </c>
      <c r="F28" s="57">
        <v>96.278564274437798</v>
      </c>
      <c r="G28" s="56">
        <v>1297873.398</v>
      </c>
      <c r="H28" s="57">
        <v>-30.964694369981999</v>
      </c>
      <c r="I28" s="56">
        <v>43208.9064</v>
      </c>
      <c r="J28" s="57">
        <v>4.8224717451277304</v>
      </c>
      <c r="K28" s="56">
        <v>75674.913100000005</v>
      </c>
      <c r="L28" s="57">
        <v>5.8306852745894702</v>
      </c>
      <c r="M28" s="57">
        <v>-0.42901941171836</v>
      </c>
      <c r="N28" s="56">
        <v>24333881.680100001</v>
      </c>
      <c r="O28" s="56">
        <v>277304362.68989998</v>
      </c>
      <c r="P28" s="56">
        <v>40642</v>
      </c>
      <c r="Q28" s="56">
        <v>40594</v>
      </c>
      <c r="R28" s="57">
        <v>0.118244075479135</v>
      </c>
      <c r="S28" s="56">
        <v>22.045934427439601</v>
      </c>
      <c r="T28" s="56">
        <v>22.652560499088501</v>
      </c>
      <c r="U28" s="58">
        <v>-2.7516459946188698</v>
      </c>
    </row>
    <row r="29" spans="1:21" ht="12" thickBot="1">
      <c r="A29" s="74"/>
      <c r="B29" s="71" t="s">
        <v>27</v>
      </c>
      <c r="C29" s="72"/>
      <c r="D29" s="56">
        <v>704114.75260000001</v>
      </c>
      <c r="E29" s="56">
        <v>769178.28890000004</v>
      </c>
      <c r="F29" s="57">
        <v>91.541163181679593</v>
      </c>
      <c r="G29" s="56">
        <v>782460.26130000001</v>
      </c>
      <c r="H29" s="57">
        <v>-10.0127140731511</v>
      </c>
      <c r="I29" s="56">
        <v>95730.332399999999</v>
      </c>
      <c r="J29" s="57">
        <v>13.5958424456395</v>
      </c>
      <c r="K29" s="56">
        <v>134728.76999999999</v>
      </c>
      <c r="L29" s="57">
        <v>17.218608619964701</v>
      </c>
      <c r="M29" s="57">
        <v>-0.28945887058866498</v>
      </c>
      <c r="N29" s="56">
        <v>15955992.777899999</v>
      </c>
      <c r="O29" s="56">
        <v>200446579.26980001</v>
      </c>
      <c r="P29" s="56">
        <v>101670</v>
      </c>
      <c r="Q29" s="56">
        <v>101069</v>
      </c>
      <c r="R29" s="57">
        <v>0.59464326351303898</v>
      </c>
      <c r="S29" s="56">
        <v>6.9254918127274498</v>
      </c>
      <c r="T29" s="56">
        <v>6.9821330190266098</v>
      </c>
      <c r="U29" s="58">
        <v>-0.81786547195190196</v>
      </c>
    </row>
    <row r="30" spans="1:21" ht="12" thickBot="1">
      <c r="A30" s="74"/>
      <c r="B30" s="71" t="s">
        <v>28</v>
      </c>
      <c r="C30" s="72"/>
      <c r="D30" s="56">
        <v>1142327.8117</v>
      </c>
      <c r="E30" s="56">
        <v>989313.86620000005</v>
      </c>
      <c r="F30" s="57">
        <v>115.46667349238101</v>
      </c>
      <c r="G30" s="56">
        <v>1180426.4920999999</v>
      </c>
      <c r="H30" s="57">
        <v>-3.2275351879151701</v>
      </c>
      <c r="I30" s="56">
        <v>135602.7181</v>
      </c>
      <c r="J30" s="57">
        <v>11.870735940342501</v>
      </c>
      <c r="K30" s="56">
        <v>90027.996499999994</v>
      </c>
      <c r="L30" s="57">
        <v>7.6267346677249304</v>
      </c>
      <c r="M30" s="57">
        <v>0.50622832198648304</v>
      </c>
      <c r="N30" s="56">
        <v>29777904.034000002</v>
      </c>
      <c r="O30" s="56">
        <v>324274571.9756</v>
      </c>
      <c r="P30" s="56">
        <v>77554</v>
      </c>
      <c r="Q30" s="56">
        <v>79345</v>
      </c>
      <c r="R30" s="57">
        <v>-2.2572310794631099</v>
      </c>
      <c r="S30" s="56">
        <v>14.7294505982928</v>
      </c>
      <c r="T30" s="56">
        <v>15.1757921091436</v>
      </c>
      <c r="U30" s="58">
        <v>-3.0302658464569099</v>
      </c>
    </row>
    <row r="31" spans="1:21" ht="12" thickBot="1">
      <c r="A31" s="74"/>
      <c r="B31" s="71" t="s">
        <v>29</v>
      </c>
      <c r="C31" s="72"/>
      <c r="D31" s="56">
        <v>894775.43779999996</v>
      </c>
      <c r="E31" s="56">
        <v>980098.7548</v>
      </c>
      <c r="F31" s="57">
        <v>91.294416345074197</v>
      </c>
      <c r="G31" s="56">
        <v>1876663.5992000001</v>
      </c>
      <c r="H31" s="57">
        <v>-52.320946695964501</v>
      </c>
      <c r="I31" s="56">
        <v>25440.686399999999</v>
      </c>
      <c r="J31" s="57">
        <v>2.8432481855504999</v>
      </c>
      <c r="K31" s="56">
        <v>-58710.602099999996</v>
      </c>
      <c r="L31" s="57">
        <v>-3.1284563799834801</v>
      </c>
      <c r="M31" s="57">
        <v>-1.4333235478775599</v>
      </c>
      <c r="N31" s="56">
        <v>26001164.8477</v>
      </c>
      <c r="O31" s="56">
        <v>334577485.08939999</v>
      </c>
      <c r="P31" s="56">
        <v>30679</v>
      </c>
      <c r="Q31" s="56">
        <v>31682</v>
      </c>
      <c r="R31" s="57">
        <v>-3.1658354901836998</v>
      </c>
      <c r="S31" s="56">
        <v>29.165730232406499</v>
      </c>
      <c r="T31" s="56">
        <v>26.2368194842497</v>
      </c>
      <c r="U31" s="58">
        <v>10.0423021293067</v>
      </c>
    </row>
    <row r="32" spans="1:21" ht="12" thickBot="1">
      <c r="A32" s="74"/>
      <c r="B32" s="71" t="s">
        <v>30</v>
      </c>
      <c r="C32" s="72"/>
      <c r="D32" s="56">
        <v>109709.32369999999</v>
      </c>
      <c r="E32" s="56">
        <v>96648.991299999994</v>
      </c>
      <c r="F32" s="57">
        <v>113.51315955224</v>
      </c>
      <c r="G32" s="56">
        <v>116089.8221</v>
      </c>
      <c r="H32" s="57">
        <v>-5.4961738114335503</v>
      </c>
      <c r="I32" s="56">
        <v>23248.234400000001</v>
      </c>
      <c r="J32" s="57">
        <v>21.190755366947901</v>
      </c>
      <c r="K32" s="56">
        <v>28281.357499999998</v>
      </c>
      <c r="L32" s="57">
        <v>24.361616710583299</v>
      </c>
      <c r="M32" s="57">
        <v>-0.17796610717855399</v>
      </c>
      <c r="N32" s="56">
        <v>2384531.4761000001</v>
      </c>
      <c r="O32" s="56">
        <v>32788780.2038</v>
      </c>
      <c r="P32" s="56">
        <v>20240</v>
      </c>
      <c r="Q32" s="56">
        <v>20767</v>
      </c>
      <c r="R32" s="57">
        <v>-2.5376799730341499</v>
      </c>
      <c r="S32" s="56">
        <v>5.4204211314229296</v>
      </c>
      <c r="T32" s="56">
        <v>5.49419385082102</v>
      </c>
      <c r="U32" s="58">
        <v>-1.36101453391544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17.547799999999999</v>
      </c>
      <c r="O33" s="56">
        <v>511.00470000000001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158030.0949</v>
      </c>
      <c r="E35" s="56">
        <v>171401.83670000001</v>
      </c>
      <c r="F35" s="57">
        <v>92.198600634948804</v>
      </c>
      <c r="G35" s="56">
        <v>195913.80910000001</v>
      </c>
      <c r="H35" s="57">
        <v>-19.336929016914301</v>
      </c>
      <c r="I35" s="56">
        <v>22194.970600000001</v>
      </c>
      <c r="J35" s="57">
        <v>14.0447745817306</v>
      </c>
      <c r="K35" s="56">
        <v>26300.236199999999</v>
      </c>
      <c r="L35" s="57">
        <v>13.4243912263355</v>
      </c>
      <c r="M35" s="57">
        <v>-0.15609234718584</v>
      </c>
      <c r="N35" s="56">
        <v>4951371.3416999998</v>
      </c>
      <c r="O35" s="56">
        <v>53906864.879100002</v>
      </c>
      <c r="P35" s="56">
        <v>10837</v>
      </c>
      <c r="Q35" s="56">
        <v>10251</v>
      </c>
      <c r="R35" s="57">
        <v>5.71651546190615</v>
      </c>
      <c r="S35" s="56">
        <v>14.5824577742918</v>
      </c>
      <c r="T35" s="56">
        <v>14.9119328163106</v>
      </c>
      <c r="U35" s="58">
        <v>-2.2593930811832998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88711.99</v>
      </c>
      <c r="E37" s="59"/>
      <c r="F37" s="59"/>
      <c r="G37" s="56">
        <v>110553.09</v>
      </c>
      <c r="H37" s="57">
        <v>-19.756209437474801</v>
      </c>
      <c r="I37" s="56">
        <v>4794.5600000000004</v>
      </c>
      <c r="J37" s="57">
        <v>5.4046358333298601</v>
      </c>
      <c r="K37" s="56">
        <v>8252.2199999999993</v>
      </c>
      <c r="L37" s="57">
        <v>7.4644860672822402</v>
      </c>
      <c r="M37" s="57">
        <v>-0.41899755459742999</v>
      </c>
      <c r="N37" s="56">
        <v>4378567.7300000004</v>
      </c>
      <c r="O37" s="56">
        <v>44478977.229999997</v>
      </c>
      <c r="P37" s="56">
        <v>75</v>
      </c>
      <c r="Q37" s="56">
        <v>175</v>
      </c>
      <c r="R37" s="57">
        <v>-57.142857142857103</v>
      </c>
      <c r="S37" s="56">
        <v>1182.82653333333</v>
      </c>
      <c r="T37" s="56">
        <v>2595.3613714285698</v>
      </c>
      <c r="U37" s="58">
        <v>-119.42028676974</v>
      </c>
    </row>
    <row r="38" spans="1:21" ht="12" thickBot="1">
      <c r="A38" s="74"/>
      <c r="B38" s="71" t="s">
        <v>35</v>
      </c>
      <c r="C38" s="72"/>
      <c r="D38" s="56">
        <v>114050.47</v>
      </c>
      <c r="E38" s="59"/>
      <c r="F38" s="59"/>
      <c r="G38" s="56">
        <v>1206253.05</v>
      </c>
      <c r="H38" s="57">
        <v>-90.545062663261305</v>
      </c>
      <c r="I38" s="56">
        <v>-14241.07</v>
      </c>
      <c r="J38" s="57">
        <v>-12.4866385907923</v>
      </c>
      <c r="K38" s="56">
        <v>-218147.44</v>
      </c>
      <c r="L38" s="57">
        <v>-18.084716138127099</v>
      </c>
      <c r="M38" s="57">
        <v>-0.93471814292205302</v>
      </c>
      <c r="N38" s="56">
        <v>8072672.3200000003</v>
      </c>
      <c r="O38" s="56">
        <v>103034530.45999999</v>
      </c>
      <c r="P38" s="56">
        <v>59</v>
      </c>
      <c r="Q38" s="56">
        <v>238</v>
      </c>
      <c r="R38" s="57">
        <v>-75.210084033613398</v>
      </c>
      <c r="S38" s="56">
        <v>1933.05881355932</v>
      </c>
      <c r="T38" s="56">
        <v>2212.7888235294099</v>
      </c>
      <c r="U38" s="58">
        <v>-14.470848378121801</v>
      </c>
    </row>
    <row r="39" spans="1:21" ht="12" thickBot="1">
      <c r="A39" s="74"/>
      <c r="B39" s="71" t="s">
        <v>36</v>
      </c>
      <c r="C39" s="72"/>
      <c r="D39" s="56">
        <v>25715.39</v>
      </c>
      <c r="E39" s="59"/>
      <c r="F39" s="59"/>
      <c r="G39" s="56">
        <v>681859.83</v>
      </c>
      <c r="H39" s="57">
        <v>-96.228639836430901</v>
      </c>
      <c r="I39" s="56">
        <v>-289.73</v>
      </c>
      <c r="J39" s="57">
        <v>-1.1266793931571699</v>
      </c>
      <c r="K39" s="56">
        <v>-41863.769999999997</v>
      </c>
      <c r="L39" s="57">
        <v>-6.1396445659513299</v>
      </c>
      <c r="M39" s="57">
        <v>-0.99307921861791204</v>
      </c>
      <c r="N39" s="56">
        <v>3680862.49</v>
      </c>
      <c r="O39" s="56">
        <v>94248858.670000002</v>
      </c>
      <c r="P39" s="56">
        <v>11</v>
      </c>
      <c r="Q39" s="56">
        <v>64</v>
      </c>
      <c r="R39" s="57">
        <v>-82.8125</v>
      </c>
      <c r="S39" s="56">
        <v>2337.76272727273</v>
      </c>
      <c r="T39" s="56">
        <v>2876.4825000000001</v>
      </c>
      <c r="U39" s="58">
        <v>-23.0442450999188</v>
      </c>
    </row>
    <row r="40" spans="1:21" ht="12" thickBot="1">
      <c r="A40" s="74"/>
      <c r="B40" s="71" t="s">
        <v>37</v>
      </c>
      <c r="C40" s="72"/>
      <c r="D40" s="56">
        <v>143253.95000000001</v>
      </c>
      <c r="E40" s="59"/>
      <c r="F40" s="59"/>
      <c r="G40" s="56">
        <v>810657.56</v>
      </c>
      <c r="H40" s="57">
        <v>-82.328672787557807</v>
      </c>
      <c r="I40" s="56">
        <v>-11865.82</v>
      </c>
      <c r="J40" s="57">
        <v>-8.2830665402245405</v>
      </c>
      <c r="K40" s="56">
        <v>-181502.51</v>
      </c>
      <c r="L40" s="57">
        <v>-22.389541398960102</v>
      </c>
      <c r="M40" s="57">
        <v>-0.93462448535835696</v>
      </c>
      <c r="N40" s="56">
        <v>6995341.4400000004</v>
      </c>
      <c r="O40" s="56">
        <v>74492399.799999997</v>
      </c>
      <c r="P40" s="56">
        <v>81</v>
      </c>
      <c r="Q40" s="56">
        <v>162</v>
      </c>
      <c r="R40" s="57">
        <v>-50</v>
      </c>
      <c r="S40" s="56">
        <v>1768.5672839506201</v>
      </c>
      <c r="T40" s="56">
        <v>2332.6065432098799</v>
      </c>
      <c r="U40" s="58">
        <v>-31.892439964133601</v>
      </c>
    </row>
    <row r="41" spans="1:21" ht="12" thickBot="1">
      <c r="A41" s="74"/>
      <c r="B41" s="71" t="s">
        <v>66</v>
      </c>
      <c r="C41" s="72"/>
      <c r="D41" s="56">
        <v>0.05</v>
      </c>
      <c r="E41" s="59"/>
      <c r="F41" s="59"/>
      <c r="G41" s="56">
        <v>4.29</v>
      </c>
      <c r="H41" s="57">
        <v>-98.834498834498802</v>
      </c>
      <c r="I41" s="56">
        <v>-277.75</v>
      </c>
      <c r="J41" s="57">
        <v>-555500</v>
      </c>
      <c r="K41" s="56">
        <v>4.12</v>
      </c>
      <c r="L41" s="57">
        <v>96.037296037296002</v>
      </c>
      <c r="M41" s="57">
        <v>-68.415048543689295</v>
      </c>
      <c r="N41" s="56">
        <v>0.21</v>
      </c>
      <c r="O41" s="56">
        <v>1386.12</v>
      </c>
      <c r="P41" s="56">
        <v>5</v>
      </c>
      <c r="Q41" s="59"/>
      <c r="R41" s="59"/>
      <c r="S41" s="56">
        <v>0.01</v>
      </c>
      <c r="T41" s="59"/>
      <c r="U41" s="60"/>
    </row>
    <row r="42" spans="1:21" ht="12" thickBot="1">
      <c r="A42" s="74"/>
      <c r="B42" s="71" t="s">
        <v>32</v>
      </c>
      <c r="C42" s="72"/>
      <c r="D42" s="56">
        <v>33365.3848</v>
      </c>
      <c r="E42" s="59"/>
      <c r="F42" s="59"/>
      <c r="G42" s="56">
        <v>255840.1715</v>
      </c>
      <c r="H42" s="57">
        <v>-86.958504364511001</v>
      </c>
      <c r="I42" s="56">
        <v>2709.2847999999999</v>
      </c>
      <c r="J42" s="57">
        <v>8.1200466178948396</v>
      </c>
      <c r="K42" s="56">
        <v>20753.871599999999</v>
      </c>
      <c r="L42" s="57">
        <v>8.1120456878680596</v>
      </c>
      <c r="M42" s="57">
        <v>-0.86945641506233495</v>
      </c>
      <c r="N42" s="56">
        <v>1237535.8947999999</v>
      </c>
      <c r="O42" s="56">
        <v>18773235.027800001</v>
      </c>
      <c r="P42" s="56">
        <v>67</v>
      </c>
      <c r="Q42" s="56">
        <v>82</v>
      </c>
      <c r="R42" s="57">
        <v>-18.292682926829301</v>
      </c>
      <c r="S42" s="56">
        <v>497.99081791044802</v>
      </c>
      <c r="T42" s="56">
        <v>397.76943780487801</v>
      </c>
      <c r="U42" s="58">
        <v>20.125146187653598</v>
      </c>
    </row>
    <row r="43" spans="1:21" ht="12" thickBot="1">
      <c r="A43" s="74"/>
      <c r="B43" s="71" t="s">
        <v>33</v>
      </c>
      <c r="C43" s="72"/>
      <c r="D43" s="56">
        <v>288542.40330000001</v>
      </c>
      <c r="E43" s="56">
        <v>626229.58270000003</v>
      </c>
      <c r="F43" s="57">
        <v>46.076137453606798</v>
      </c>
      <c r="G43" s="56">
        <v>587523.26020000002</v>
      </c>
      <c r="H43" s="57">
        <v>-50.888343858628403</v>
      </c>
      <c r="I43" s="56">
        <v>15539.7552</v>
      </c>
      <c r="J43" s="57">
        <v>5.3856053814881397</v>
      </c>
      <c r="K43" s="56">
        <v>35727.8603</v>
      </c>
      <c r="L43" s="57">
        <v>6.0810971616405096</v>
      </c>
      <c r="M43" s="57">
        <v>-0.56505217302363897</v>
      </c>
      <c r="N43" s="56">
        <v>8349626.7791999998</v>
      </c>
      <c r="O43" s="56">
        <v>123669337.6938</v>
      </c>
      <c r="P43" s="56">
        <v>1491</v>
      </c>
      <c r="Q43" s="56">
        <v>1851</v>
      </c>
      <c r="R43" s="57">
        <v>-19.4489465153971</v>
      </c>
      <c r="S43" s="56">
        <v>193.52273863179099</v>
      </c>
      <c r="T43" s="56">
        <v>249.20557152890299</v>
      </c>
      <c r="U43" s="58">
        <v>-28.773276613792898</v>
      </c>
    </row>
    <row r="44" spans="1:21" ht="12" thickBot="1">
      <c r="A44" s="74"/>
      <c r="B44" s="71" t="s">
        <v>38</v>
      </c>
      <c r="C44" s="72"/>
      <c r="D44" s="56">
        <v>73539.37</v>
      </c>
      <c r="E44" s="59"/>
      <c r="F44" s="59"/>
      <c r="G44" s="56">
        <v>543717.97</v>
      </c>
      <c r="H44" s="57">
        <v>-86.474721444281101</v>
      </c>
      <c r="I44" s="56">
        <v>-14994.04</v>
      </c>
      <c r="J44" s="57">
        <v>-20.389133058931598</v>
      </c>
      <c r="K44" s="56">
        <v>-72957.36</v>
      </c>
      <c r="L44" s="57">
        <v>-13.4182359284539</v>
      </c>
      <c r="M44" s="57">
        <v>-0.79448214683206697</v>
      </c>
      <c r="N44" s="56">
        <v>4634967.24</v>
      </c>
      <c r="O44" s="56">
        <v>49568284.329999998</v>
      </c>
      <c r="P44" s="56">
        <v>65</v>
      </c>
      <c r="Q44" s="56">
        <v>154</v>
      </c>
      <c r="R44" s="57">
        <v>-57.792207792207797</v>
      </c>
      <c r="S44" s="56">
        <v>1131.3749230769199</v>
      </c>
      <c r="T44" s="56">
        <v>1729.2322077922099</v>
      </c>
      <c r="U44" s="58">
        <v>-52.843427277788102</v>
      </c>
    </row>
    <row r="45" spans="1:21" ht="12" thickBot="1">
      <c r="A45" s="74"/>
      <c r="B45" s="71" t="s">
        <v>39</v>
      </c>
      <c r="C45" s="72"/>
      <c r="D45" s="56">
        <v>47547.05</v>
      </c>
      <c r="E45" s="59"/>
      <c r="F45" s="59"/>
      <c r="G45" s="56">
        <v>253693.25</v>
      </c>
      <c r="H45" s="57">
        <v>-81.258054757073793</v>
      </c>
      <c r="I45" s="56">
        <v>6562.13</v>
      </c>
      <c r="J45" s="57">
        <v>13.801339935916101</v>
      </c>
      <c r="K45" s="56">
        <v>34336.69</v>
      </c>
      <c r="L45" s="57">
        <v>13.5347274710699</v>
      </c>
      <c r="M45" s="57">
        <v>-0.80888868437813899</v>
      </c>
      <c r="N45" s="56">
        <v>1932793.36</v>
      </c>
      <c r="O45" s="56">
        <v>21888090.059999999</v>
      </c>
      <c r="P45" s="56">
        <v>40</v>
      </c>
      <c r="Q45" s="56">
        <v>75</v>
      </c>
      <c r="R45" s="57">
        <v>-46.6666666666667</v>
      </c>
      <c r="S45" s="56">
        <v>1188.67625</v>
      </c>
      <c r="T45" s="56">
        <v>1385.9837333333301</v>
      </c>
      <c r="U45" s="58">
        <v>-16.598925345175601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12282.2593</v>
      </c>
      <c r="E47" s="62"/>
      <c r="F47" s="62"/>
      <c r="G47" s="61">
        <v>30790.5599</v>
      </c>
      <c r="H47" s="63">
        <v>-60.110308679382001</v>
      </c>
      <c r="I47" s="61">
        <v>1422.6065000000001</v>
      </c>
      <c r="J47" s="63">
        <v>11.5826124921496</v>
      </c>
      <c r="K47" s="61">
        <v>4653.1080000000002</v>
      </c>
      <c r="L47" s="63">
        <v>15.1121253238399</v>
      </c>
      <c r="M47" s="63">
        <v>-0.69426746596038602</v>
      </c>
      <c r="N47" s="61">
        <v>353209.56709999999</v>
      </c>
      <c r="O47" s="61">
        <v>6643572.7000000002</v>
      </c>
      <c r="P47" s="61">
        <v>15</v>
      </c>
      <c r="Q47" s="61">
        <v>15</v>
      </c>
      <c r="R47" s="63">
        <v>0</v>
      </c>
      <c r="S47" s="61">
        <v>818.81728666666697</v>
      </c>
      <c r="T47" s="61">
        <v>440.570606666667</v>
      </c>
      <c r="U47" s="64">
        <v>46.194271439945901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66651</v>
      </c>
      <c r="D2" s="37">
        <v>557756.84792649595</v>
      </c>
      <c r="E2" s="37">
        <v>405924.13710769202</v>
      </c>
      <c r="F2" s="37">
        <v>151832.710818803</v>
      </c>
      <c r="G2" s="37">
        <v>405924.13710769202</v>
      </c>
      <c r="H2" s="37">
        <v>0.27222025401078098</v>
      </c>
    </row>
    <row r="3" spans="1:8">
      <c r="A3" s="37">
        <v>2</v>
      </c>
      <c r="B3" s="37">
        <v>13</v>
      </c>
      <c r="C3" s="37">
        <v>7052</v>
      </c>
      <c r="D3" s="37">
        <v>65499.116731623901</v>
      </c>
      <c r="E3" s="37">
        <v>50684.818241880297</v>
      </c>
      <c r="F3" s="37">
        <v>14814.2984897436</v>
      </c>
      <c r="G3" s="37">
        <v>50684.818241880297</v>
      </c>
      <c r="H3" s="37">
        <v>0.226175546006883</v>
      </c>
    </row>
    <row r="4" spans="1:8">
      <c r="A4" s="37">
        <v>3</v>
      </c>
      <c r="B4" s="37">
        <v>14</v>
      </c>
      <c r="C4" s="37">
        <v>100698</v>
      </c>
      <c r="D4" s="37">
        <v>83119.517591944605</v>
      </c>
      <c r="E4" s="37">
        <v>55888.300723257897</v>
      </c>
      <c r="F4" s="37">
        <v>27231.216868686701</v>
      </c>
      <c r="G4" s="37">
        <v>55888.300723257897</v>
      </c>
      <c r="H4" s="37">
        <v>0.32761519385100202</v>
      </c>
    </row>
    <row r="5" spans="1:8">
      <c r="A5" s="37">
        <v>4</v>
      </c>
      <c r="B5" s="37">
        <v>15</v>
      </c>
      <c r="C5" s="37">
        <v>2376</v>
      </c>
      <c r="D5" s="37">
        <v>37454.701429755703</v>
      </c>
      <c r="E5" s="37">
        <v>28644.747869616502</v>
      </c>
      <c r="F5" s="37">
        <v>8809.9535601391708</v>
      </c>
      <c r="G5" s="37">
        <v>28644.747869616502</v>
      </c>
      <c r="H5" s="37">
        <v>0.23521622717142099</v>
      </c>
    </row>
    <row r="6" spans="1:8">
      <c r="A6" s="37">
        <v>5</v>
      </c>
      <c r="B6" s="37">
        <v>16</v>
      </c>
      <c r="C6" s="37">
        <v>1655</v>
      </c>
      <c r="D6" s="37">
        <v>104743.865934188</v>
      </c>
      <c r="E6" s="37">
        <v>81927.826064957306</v>
      </c>
      <c r="F6" s="37">
        <v>22816.039869230801</v>
      </c>
      <c r="G6" s="37">
        <v>81927.826064957306</v>
      </c>
      <c r="H6" s="37">
        <v>0.21782697884730001</v>
      </c>
    </row>
    <row r="7" spans="1:8">
      <c r="A7" s="37">
        <v>6</v>
      </c>
      <c r="B7" s="37">
        <v>17</v>
      </c>
      <c r="C7" s="37">
        <v>14646</v>
      </c>
      <c r="D7" s="37">
        <v>192378.26977948699</v>
      </c>
      <c r="E7" s="37">
        <v>132460.67310854699</v>
      </c>
      <c r="F7" s="37">
        <v>59917.596670940198</v>
      </c>
      <c r="G7" s="37">
        <v>132460.67310854699</v>
      </c>
      <c r="H7" s="37">
        <v>0.31145719700889501</v>
      </c>
    </row>
    <row r="8" spans="1:8">
      <c r="A8" s="37">
        <v>7</v>
      </c>
      <c r="B8" s="37">
        <v>18</v>
      </c>
      <c r="C8" s="37">
        <v>38149</v>
      </c>
      <c r="D8" s="37">
        <v>66198.883764957296</v>
      </c>
      <c r="E8" s="37">
        <v>53011.373416239301</v>
      </c>
      <c r="F8" s="37">
        <v>13187.5103487179</v>
      </c>
      <c r="G8" s="37">
        <v>53011.373416239301</v>
      </c>
      <c r="H8" s="37">
        <v>0.199210463964029</v>
      </c>
    </row>
    <row r="9" spans="1:8">
      <c r="A9" s="37">
        <v>8</v>
      </c>
      <c r="B9" s="37">
        <v>19</v>
      </c>
      <c r="C9" s="37">
        <v>16113</v>
      </c>
      <c r="D9" s="37">
        <v>59590.148543589698</v>
      </c>
      <c r="E9" s="37">
        <v>59174.223711111103</v>
      </c>
      <c r="F9" s="37">
        <v>415.92483247863203</v>
      </c>
      <c r="G9" s="37">
        <v>59174.223711111103</v>
      </c>
      <c r="H9" s="37">
        <v>6.9797582762255797E-3</v>
      </c>
    </row>
    <row r="10" spans="1:8">
      <c r="A10" s="37">
        <v>9</v>
      </c>
      <c r="B10" s="37">
        <v>21</v>
      </c>
      <c r="C10" s="37">
        <v>161071</v>
      </c>
      <c r="D10" s="37">
        <v>800787.83859487204</v>
      </c>
      <c r="E10" s="37">
        <v>832708.44019999995</v>
      </c>
      <c r="F10" s="37">
        <v>-31941.114425641001</v>
      </c>
      <c r="G10" s="37">
        <v>832708.44019999995</v>
      </c>
      <c r="H10" s="37">
        <v>-3.9888134040375903E-2</v>
      </c>
    </row>
    <row r="11" spans="1:8">
      <c r="A11" s="37">
        <v>10</v>
      </c>
      <c r="B11" s="37">
        <v>22</v>
      </c>
      <c r="C11" s="37">
        <v>92536.135999999999</v>
      </c>
      <c r="D11" s="37">
        <v>1013844.89417778</v>
      </c>
      <c r="E11" s="37">
        <v>1119073.9669085499</v>
      </c>
      <c r="F11" s="37">
        <v>-105229.072730769</v>
      </c>
      <c r="G11" s="37">
        <v>1119073.9669085499</v>
      </c>
      <c r="H11" s="37">
        <v>-0.10379208233435901</v>
      </c>
    </row>
    <row r="12" spans="1:8">
      <c r="A12" s="37">
        <v>11</v>
      </c>
      <c r="B12" s="37">
        <v>23</v>
      </c>
      <c r="C12" s="37">
        <v>122179.825</v>
      </c>
      <c r="D12" s="37">
        <v>1113000.6787606799</v>
      </c>
      <c r="E12" s="37">
        <v>962687.88184871804</v>
      </c>
      <c r="F12" s="37">
        <v>150248.694347863</v>
      </c>
      <c r="G12" s="37">
        <v>962687.88184871804</v>
      </c>
      <c r="H12" s="37">
        <v>0.135002027574053</v>
      </c>
    </row>
    <row r="13" spans="1:8">
      <c r="A13" s="37">
        <v>12</v>
      </c>
      <c r="B13" s="37">
        <v>24</v>
      </c>
      <c r="C13" s="37">
        <v>15268</v>
      </c>
      <c r="D13" s="37">
        <v>459092.18511452997</v>
      </c>
      <c r="E13" s="37">
        <v>442686.136032479</v>
      </c>
      <c r="F13" s="37">
        <v>16406.049082051301</v>
      </c>
      <c r="G13" s="37">
        <v>442686.136032479</v>
      </c>
      <c r="H13" s="37">
        <v>3.5735849169287098E-2</v>
      </c>
    </row>
    <row r="14" spans="1:8">
      <c r="A14" s="37">
        <v>13</v>
      </c>
      <c r="B14" s="37">
        <v>25</v>
      </c>
      <c r="C14" s="37">
        <v>95872</v>
      </c>
      <c r="D14" s="37">
        <v>1165004.3544513299</v>
      </c>
      <c r="E14" s="37">
        <v>1069069.8322999999</v>
      </c>
      <c r="F14" s="37">
        <v>95931.548699999999</v>
      </c>
      <c r="G14" s="37">
        <v>1069069.8322999999</v>
      </c>
      <c r="H14" s="37">
        <v>8.2344579383807598E-2</v>
      </c>
    </row>
    <row r="15" spans="1:8">
      <c r="A15" s="37">
        <v>14</v>
      </c>
      <c r="B15" s="37">
        <v>26</v>
      </c>
      <c r="C15" s="37">
        <v>57834</v>
      </c>
      <c r="D15" s="37">
        <v>323546.80393403699</v>
      </c>
      <c r="E15" s="37">
        <v>285726.13512552797</v>
      </c>
      <c r="F15" s="37">
        <v>37820.668808509203</v>
      </c>
      <c r="G15" s="37">
        <v>285726.13512552797</v>
      </c>
      <c r="H15" s="37">
        <v>0.116893965103793</v>
      </c>
    </row>
    <row r="16" spans="1:8">
      <c r="A16" s="37">
        <v>15</v>
      </c>
      <c r="B16" s="37">
        <v>27</v>
      </c>
      <c r="C16" s="37">
        <v>145764.74400000001</v>
      </c>
      <c r="D16" s="37">
        <v>1126540.82295246</v>
      </c>
      <c r="E16" s="37">
        <v>1064070.7807248901</v>
      </c>
      <c r="F16" s="37">
        <v>62469.614877142398</v>
      </c>
      <c r="G16" s="37">
        <v>1064070.7807248901</v>
      </c>
      <c r="H16" s="37">
        <v>5.5452618584314502E-2</v>
      </c>
    </row>
    <row r="17" spans="1:8">
      <c r="A17" s="37">
        <v>16</v>
      </c>
      <c r="B17" s="37">
        <v>29</v>
      </c>
      <c r="C17" s="37">
        <v>185686</v>
      </c>
      <c r="D17" s="37">
        <v>2322117.9907239298</v>
      </c>
      <c r="E17" s="37">
        <v>2123070.2361623901</v>
      </c>
      <c r="F17" s="37">
        <v>197862.327211111</v>
      </c>
      <c r="G17" s="37">
        <v>2123070.2361623901</v>
      </c>
      <c r="H17" s="37">
        <v>8.5251217693079306E-2</v>
      </c>
    </row>
    <row r="18" spans="1:8">
      <c r="A18" s="37">
        <v>17</v>
      </c>
      <c r="B18" s="37">
        <v>31</v>
      </c>
      <c r="C18" s="37">
        <v>22331.419000000002</v>
      </c>
      <c r="D18" s="37">
        <v>240702.10041631499</v>
      </c>
      <c r="E18" s="37">
        <v>207713.67894330501</v>
      </c>
      <c r="F18" s="37">
        <v>32988.421473009999</v>
      </c>
      <c r="G18" s="37">
        <v>207713.67894330501</v>
      </c>
      <c r="H18" s="37">
        <v>0.13705082513178601</v>
      </c>
    </row>
    <row r="19" spans="1:8">
      <c r="A19" s="37">
        <v>18</v>
      </c>
      <c r="B19" s="37">
        <v>32</v>
      </c>
      <c r="C19" s="37">
        <v>15455.437</v>
      </c>
      <c r="D19" s="37">
        <v>274241.79371512699</v>
      </c>
      <c r="E19" s="37">
        <v>254326.126833585</v>
      </c>
      <c r="F19" s="37">
        <v>19915.6668815429</v>
      </c>
      <c r="G19" s="37">
        <v>254326.126833585</v>
      </c>
      <c r="H19" s="37">
        <v>7.2620830733883507E-2</v>
      </c>
    </row>
    <row r="20" spans="1:8">
      <c r="A20" s="37">
        <v>19</v>
      </c>
      <c r="B20" s="37">
        <v>33</v>
      </c>
      <c r="C20" s="37">
        <v>30212.050999999999</v>
      </c>
      <c r="D20" s="37">
        <v>507902.08149486402</v>
      </c>
      <c r="E20" s="37">
        <v>392959.10254226398</v>
      </c>
      <c r="F20" s="37">
        <v>114942.466032247</v>
      </c>
      <c r="G20" s="37">
        <v>392959.10254226398</v>
      </c>
      <c r="H20" s="37">
        <v>0.22630854705735101</v>
      </c>
    </row>
    <row r="21" spans="1:8">
      <c r="A21" s="37">
        <v>20</v>
      </c>
      <c r="B21" s="37">
        <v>34</v>
      </c>
      <c r="C21" s="37">
        <v>35683.394</v>
      </c>
      <c r="D21" s="37">
        <v>184413.08270526401</v>
      </c>
      <c r="E21" s="37">
        <v>148230.73348261201</v>
      </c>
      <c r="F21" s="37">
        <v>36182.349222651901</v>
      </c>
      <c r="G21" s="37">
        <v>148230.73348261201</v>
      </c>
      <c r="H21" s="37">
        <v>0.19620272429630101</v>
      </c>
    </row>
    <row r="22" spans="1:8">
      <c r="A22" s="37">
        <v>21</v>
      </c>
      <c r="B22" s="37">
        <v>35</v>
      </c>
      <c r="C22" s="37">
        <v>28797.868999999999</v>
      </c>
      <c r="D22" s="37">
        <v>895991.65858849604</v>
      </c>
      <c r="E22" s="37">
        <v>852781.96143716795</v>
      </c>
      <c r="F22" s="37">
        <v>43209.697151327397</v>
      </c>
      <c r="G22" s="37">
        <v>852781.96143716795</v>
      </c>
      <c r="H22" s="37">
        <v>4.8225557389002999E-2</v>
      </c>
    </row>
    <row r="23" spans="1:8">
      <c r="A23" s="37">
        <v>22</v>
      </c>
      <c r="B23" s="37">
        <v>36</v>
      </c>
      <c r="C23" s="37">
        <v>138087.66399999999</v>
      </c>
      <c r="D23" s="37">
        <v>704114.81574247801</v>
      </c>
      <c r="E23" s="37">
        <v>608384.375454642</v>
      </c>
      <c r="F23" s="37">
        <v>95730.331087835599</v>
      </c>
      <c r="G23" s="37">
        <v>608384.375454642</v>
      </c>
      <c r="H23" s="37">
        <v>0.13595843148613501</v>
      </c>
    </row>
    <row r="24" spans="1:8">
      <c r="A24" s="37">
        <v>23</v>
      </c>
      <c r="B24" s="37">
        <v>37</v>
      </c>
      <c r="C24" s="37">
        <v>131179.23300000001</v>
      </c>
      <c r="D24" s="37">
        <v>1142327.84470177</v>
      </c>
      <c r="E24" s="37">
        <v>1006725.1023686</v>
      </c>
      <c r="F24" s="37">
        <v>135602.742333167</v>
      </c>
      <c r="G24" s="37">
        <v>1006725.1023686</v>
      </c>
      <c r="H24" s="37">
        <v>0.118707377187824</v>
      </c>
    </row>
    <row r="25" spans="1:8">
      <c r="A25" s="37">
        <v>24</v>
      </c>
      <c r="B25" s="37">
        <v>38</v>
      </c>
      <c r="C25" s="37">
        <v>193928.10500000001</v>
      </c>
      <c r="D25" s="37">
        <v>894775.43299469003</v>
      </c>
      <c r="E25" s="37">
        <v>869334.79676637205</v>
      </c>
      <c r="F25" s="37">
        <v>25440.636228318599</v>
      </c>
      <c r="G25" s="37">
        <v>869334.79676637205</v>
      </c>
      <c r="H25" s="37">
        <v>2.84324259363853E-2</v>
      </c>
    </row>
    <row r="26" spans="1:8">
      <c r="A26" s="37">
        <v>25</v>
      </c>
      <c r="B26" s="37">
        <v>39</v>
      </c>
      <c r="C26" s="37">
        <v>56152.578999999998</v>
      </c>
      <c r="D26" s="37">
        <v>109709.23453291001</v>
      </c>
      <c r="E26" s="37">
        <v>86461.126748825394</v>
      </c>
      <c r="F26" s="37">
        <v>23248.107784084299</v>
      </c>
      <c r="G26" s="37">
        <v>86461.126748825394</v>
      </c>
      <c r="H26" s="37">
        <v>0.211906571794652</v>
      </c>
    </row>
    <row r="27" spans="1:8">
      <c r="A27" s="37">
        <v>26</v>
      </c>
      <c r="B27" s="37">
        <v>42</v>
      </c>
      <c r="C27" s="37">
        <v>7617.1769999999997</v>
      </c>
      <c r="D27" s="37">
        <v>158030.0944</v>
      </c>
      <c r="E27" s="37">
        <v>135835.12179999999</v>
      </c>
      <c r="F27" s="37">
        <v>22194.972600000001</v>
      </c>
      <c r="G27" s="37">
        <v>135835.12179999999</v>
      </c>
      <c r="H27" s="37">
        <v>0.140447758917494</v>
      </c>
    </row>
    <row r="28" spans="1:8">
      <c r="A28" s="37">
        <v>27</v>
      </c>
      <c r="B28" s="37">
        <v>75</v>
      </c>
      <c r="C28" s="37">
        <v>69</v>
      </c>
      <c r="D28" s="37">
        <v>33365.384615384603</v>
      </c>
      <c r="E28" s="37">
        <v>30656.1004273504</v>
      </c>
      <c r="F28" s="37">
        <v>2709.2841880341898</v>
      </c>
      <c r="G28" s="37">
        <v>30656.1004273504</v>
      </c>
      <c r="H28" s="37">
        <v>8.1200448286903606E-2</v>
      </c>
    </row>
    <row r="29" spans="1:8">
      <c r="A29" s="37">
        <v>28</v>
      </c>
      <c r="B29" s="37">
        <v>76</v>
      </c>
      <c r="C29" s="37">
        <v>1748</v>
      </c>
      <c r="D29" s="37">
        <v>288542.398187179</v>
      </c>
      <c r="E29" s="37">
        <v>273002.64727606799</v>
      </c>
      <c r="F29" s="37">
        <v>15539.750911111099</v>
      </c>
      <c r="G29" s="37">
        <v>273002.64727606799</v>
      </c>
      <c r="H29" s="37">
        <v>5.3856039905200902E-2</v>
      </c>
    </row>
    <row r="30" spans="1:8">
      <c r="A30" s="37">
        <v>29</v>
      </c>
      <c r="B30" s="37">
        <v>99</v>
      </c>
      <c r="C30" s="37">
        <v>15</v>
      </c>
      <c r="D30" s="37">
        <v>12282.2592844717</v>
      </c>
      <c r="E30" s="37">
        <v>10859.6526132668</v>
      </c>
      <c r="F30" s="37">
        <v>1422.6066712049001</v>
      </c>
      <c r="G30" s="37">
        <v>10859.6526132668</v>
      </c>
      <c r="H30" s="37">
        <v>0.11582613900713599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69</v>
      </c>
      <c r="D34" s="34">
        <v>88711.99</v>
      </c>
      <c r="E34" s="34">
        <v>83917.43</v>
      </c>
      <c r="F34" s="30"/>
      <c r="G34" s="30"/>
      <c r="H34" s="30"/>
    </row>
    <row r="35" spans="1:8">
      <c r="A35" s="30"/>
      <c r="B35" s="33">
        <v>71</v>
      </c>
      <c r="C35" s="34">
        <v>47</v>
      </c>
      <c r="D35" s="34">
        <v>114050.47</v>
      </c>
      <c r="E35" s="34">
        <v>128291.54</v>
      </c>
      <c r="F35" s="30"/>
      <c r="G35" s="30"/>
      <c r="H35" s="30"/>
    </row>
    <row r="36" spans="1:8">
      <c r="A36" s="30"/>
      <c r="B36" s="33">
        <v>72</v>
      </c>
      <c r="C36" s="34">
        <v>9</v>
      </c>
      <c r="D36" s="34">
        <v>25715.39</v>
      </c>
      <c r="E36" s="34">
        <v>26005.119999999999</v>
      </c>
      <c r="F36" s="30"/>
      <c r="G36" s="30"/>
      <c r="H36" s="30"/>
    </row>
    <row r="37" spans="1:8">
      <c r="A37" s="30"/>
      <c r="B37" s="33">
        <v>73</v>
      </c>
      <c r="C37" s="34">
        <v>75</v>
      </c>
      <c r="D37" s="34">
        <v>143253.95000000001</v>
      </c>
      <c r="E37" s="34">
        <v>155119.76999999999</v>
      </c>
      <c r="F37" s="30"/>
      <c r="G37" s="30"/>
      <c r="H37" s="30"/>
    </row>
    <row r="38" spans="1:8">
      <c r="A38" s="30"/>
      <c r="B38" s="33">
        <v>74</v>
      </c>
      <c r="C38" s="34">
        <v>5</v>
      </c>
      <c r="D38" s="34">
        <v>0.05</v>
      </c>
      <c r="E38" s="34">
        <v>277.8</v>
      </c>
      <c r="F38" s="30"/>
      <c r="G38" s="30"/>
      <c r="H38" s="30"/>
    </row>
    <row r="39" spans="1:8">
      <c r="A39" s="30"/>
      <c r="B39" s="33">
        <v>77</v>
      </c>
      <c r="C39" s="34">
        <v>57</v>
      </c>
      <c r="D39" s="34">
        <v>73539.37</v>
      </c>
      <c r="E39" s="34">
        <v>88533.41</v>
      </c>
      <c r="F39" s="34"/>
      <c r="G39" s="30"/>
      <c r="H39" s="30"/>
    </row>
    <row r="40" spans="1:8">
      <c r="A40" s="30"/>
      <c r="B40" s="33">
        <v>78</v>
      </c>
      <c r="C40" s="34">
        <v>40</v>
      </c>
      <c r="D40" s="34">
        <v>47547.05</v>
      </c>
      <c r="E40" s="34">
        <v>40984.92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2016-09-20T00:51:01Z</dcterms:modified>
</cp:coreProperties>
</file>