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<sst xmlns="http://schemas.openxmlformats.org/spreadsheetml/2006/main" count="121" uniqueCount="80">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</sst>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26" sqref="V2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13951845.997799996</v>
      </c>
      <c r="F3" s="25">
        <f>RA!I7</f>
        <v>1633597.1388000001</v>
      </c>
      <c r="G3" s="16">
        <f>SUM(G4:G42)</f>
        <v>12318248.859000001</v>
      </c>
      <c r="H3" s="27">
        <f>RA!J7</f>
        <v>11.708824330899301</v>
      </c>
      <c r="I3" s="20">
        <f>SUM(I4:I42)</f>
        <v>13951850.812179934</v>
      </c>
      <c r="J3" s="21">
        <f>SUM(J4:J42)</f>
        <v>12318248.823798321</v>
      </c>
      <c r="K3" s="22">
        <f>E3-I3</f>
        <v>-4.8143799379467964</v>
      </c>
      <c r="L3" s="22">
        <f>G3-J3</f>
        <v>3.5201679915189743E-2</v>
      </c>
    </row>
    <row r="4" spans="1:13">
      <c r="A4" s="70">
        <f>RA!A8</f>
        <v>42634</v>
      </c>
      <c r="B4" s="12">
        <v>12</v>
      </c>
      <c r="C4" s="65" t="s">
        <v>6</v>
      </c>
      <c r="D4" s="65"/>
      <c r="E4" s="15">
        <f>VLOOKUP(C4,RA!B8:D35,3,0)</f>
        <v>485154.277</v>
      </c>
      <c r="F4" s="25">
        <f>VLOOKUP(C4,RA!B8:I38,8,0)</f>
        <v>155285.45629999999</v>
      </c>
      <c r="G4" s="16">
        <f t="shared" ref="G4:G42" si="0">E4-F4</f>
        <v>329868.82070000004</v>
      </c>
      <c r="H4" s="27">
        <f>RA!J8</f>
        <v>32.007438388510799</v>
      </c>
      <c r="I4" s="20">
        <f>VLOOKUP(B4,RMS!B:D,3,FALSE)</f>
        <v>485154.94626495702</v>
      </c>
      <c r="J4" s="21">
        <f>VLOOKUP(B4,RMS!B:E,4,FALSE)</f>
        <v>329868.836305128</v>
      </c>
      <c r="K4" s="22">
        <f t="shared" ref="K4:K42" si="1">E4-I4</f>
        <v>-0.66926495701773092</v>
      </c>
      <c r="L4" s="22">
        <f t="shared" ref="L4:L42" si="2">G4-J4</f>
        <v>-1.5605127962771803E-2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64537.171000000002</v>
      </c>
      <c r="F5" s="25">
        <f>VLOOKUP(C5,RA!B9:I39,8,0)</f>
        <v>14530.7839</v>
      </c>
      <c r="G5" s="16">
        <f t="shared" si="0"/>
        <v>50006.3871</v>
      </c>
      <c r="H5" s="27">
        <f>RA!J9</f>
        <v>22.515371645280201</v>
      </c>
      <c r="I5" s="20">
        <f>VLOOKUP(B5,RMS!B:D,3,FALSE)</f>
        <v>64537.1879683761</v>
      </c>
      <c r="J5" s="21">
        <f>VLOOKUP(B5,RMS!B:E,4,FALSE)</f>
        <v>50006.4036692308</v>
      </c>
      <c r="K5" s="22">
        <f t="shared" si="1"/>
        <v>-1.6968376097793225E-2</v>
      </c>
      <c r="L5" s="22">
        <f t="shared" si="2"/>
        <v>-1.6569230800087098E-2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78845.836599999995</v>
      </c>
      <c r="F6" s="25">
        <f>VLOOKUP(C6,RA!B10:I40,8,0)</f>
        <v>26579.321499999998</v>
      </c>
      <c r="G6" s="16">
        <f t="shared" si="0"/>
        <v>52266.515099999997</v>
      </c>
      <c r="H6" s="27">
        <f>RA!J10</f>
        <v>33.710494613484798</v>
      </c>
      <c r="I6" s="20">
        <f>VLOOKUP(B6,RMS!B:D,3,FALSE)</f>
        <v>78847.830126624307</v>
      </c>
      <c r="J6" s="21">
        <f>VLOOKUP(B6,RMS!B:E,4,FALSE)</f>
        <v>52266.516130835102</v>
      </c>
      <c r="K6" s="22">
        <f>E6-I6</f>
        <v>-1.9935266243119258</v>
      </c>
      <c r="L6" s="22">
        <f t="shared" si="2"/>
        <v>-1.0308351047569886E-3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35958.780700000003</v>
      </c>
      <c r="F7" s="25">
        <f>VLOOKUP(C7,RA!B11:I41,8,0)</f>
        <v>8906.8341999999993</v>
      </c>
      <c r="G7" s="16">
        <f t="shared" si="0"/>
        <v>27051.946500000005</v>
      </c>
      <c r="H7" s="27">
        <f>RA!J11</f>
        <v>24.769566783447701</v>
      </c>
      <c r="I7" s="20">
        <f>VLOOKUP(B7,RMS!B:D,3,FALSE)</f>
        <v>35958.806432236597</v>
      </c>
      <c r="J7" s="21">
        <f>VLOOKUP(B7,RMS!B:E,4,FALSE)</f>
        <v>27051.946690575602</v>
      </c>
      <c r="K7" s="22">
        <f t="shared" si="1"/>
        <v>-2.5732236594194546E-2</v>
      </c>
      <c r="L7" s="22">
        <f t="shared" si="2"/>
        <v>-1.9057559620705433E-4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84344.168799999999</v>
      </c>
      <c r="F8" s="25">
        <f>VLOOKUP(C8,RA!B12:I42,8,0)</f>
        <v>19244.2961</v>
      </c>
      <c r="G8" s="16">
        <f t="shared" si="0"/>
        <v>65099.8727</v>
      </c>
      <c r="H8" s="27">
        <f>RA!J12</f>
        <v>22.816391902127599</v>
      </c>
      <c r="I8" s="20">
        <f>VLOOKUP(B8,RMS!B:D,3,FALSE)</f>
        <v>84344.164977777793</v>
      </c>
      <c r="J8" s="21">
        <f>VLOOKUP(B8,RMS!B:E,4,FALSE)</f>
        <v>65099.873987179497</v>
      </c>
      <c r="K8" s="22">
        <f t="shared" si="1"/>
        <v>3.8222222065087408E-3</v>
      </c>
      <c r="L8" s="22">
        <f t="shared" si="2"/>
        <v>-1.2871794970124029E-3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174376.1476</v>
      </c>
      <c r="F9" s="25">
        <f>VLOOKUP(C9,RA!B13:I43,8,0)</f>
        <v>59427.055699999997</v>
      </c>
      <c r="G9" s="16">
        <f t="shared" si="0"/>
        <v>114949.0919</v>
      </c>
      <c r="H9" s="27">
        <f>RA!J13</f>
        <v>34.079807655986997</v>
      </c>
      <c r="I9" s="20">
        <f>VLOOKUP(B9,RMS!B:D,3,FALSE)</f>
        <v>174376.333664103</v>
      </c>
      <c r="J9" s="21">
        <f>VLOOKUP(B9,RMS!B:E,4,FALSE)</f>
        <v>114949.089446154</v>
      </c>
      <c r="K9" s="22">
        <f t="shared" si="1"/>
        <v>-0.18606410300708376</v>
      </c>
      <c r="L9" s="22">
        <f t="shared" si="2"/>
        <v>2.4538459983887151E-3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69222.046799999996</v>
      </c>
      <c r="F10" s="25">
        <f>VLOOKUP(C10,RA!B14:I43,8,0)</f>
        <v>13350.748</v>
      </c>
      <c r="G10" s="16">
        <f t="shared" si="0"/>
        <v>55871.298799999997</v>
      </c>
      <c r="H10" s="27">
        <f>RA!J14</f>
        <v>19.286843740078499</v>
      </c>
      <c r="I10" s="20">
        <f>VLOOKUP(B10,RMS!B:D,3,FALSE)</f>
        <v>69222.045613675204</v>
      </c>
      <c r="J10" s="21">
        <f>VLOOKUP(B10,RMS!B:E,4,FALSE)</f>
        <v>55871.295805128197</v>
      </c>
      <c r="K10" s="22">
        <f t="shared" si="1"/>
        <v>1.1863247927976772E-3</v>
      </c>
      <c r="L10" s="22">
        <f t="shared" si="2"/>
        <v>2.9948718001833186E-3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50636.036099999998</v>
      </c>
      <c r="F11" s="25">
        <f>VLOOKUP(C11,RA!B15:I44,8,0)</f>
        <v>2695.7572</v>
      </c>
      <c r="G11" s="16">
        <f t="shared" si="0"/>
        <v>47940.278899999998</v>
      </c>
      <c r="H11" s="27">
        <f>RA!J15</f>
        <v>5.3237919229621502</v>
      </c>
      <c r="I11" s="20">
        <f>VLOOKUP(B11,RMS!B:D,3,FALSE)</f>
        <v>50636.048570940198</v>
      </c>
      <c r="J11" s="21">
        <f>VLOOKUP(B11,RMS!B:E,4,FALSE)</f>
        <v>47940.278843589702</v>
      </c>
      <c r="K11" s="22">
        <f t="shared" si="1"/>
        <v>-1.2470940200728364E-2</v>
      </c>
      <c r="L11" s="22">
        <f t="shared" si="2"/>
        <v>5.6410295655950904E-5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697917.66740000003</v>
      </c>
      <c r="F12" s="25">
        <f>VLOOKUP(C12,RA!B16:I45,8,0)</f>
        <v>34454.1783</v>
      </c>
      <c r="G12" s="16">
        <f t="shared" si="0"/>
        <v>663463.48910000001</v>
      </c>
      <c r="H12" s="27">
        <f>RA!J16</f>
        <v>4.9367110060925201</v>
      </c>
      <c r="I12" s="20">
        <f>VLOOKUP(B12,RMS!B:D,3,FALSE)</f>
        <v>697917.20741367503</v>
      </c>
      <c r="J12" s="21">
        <f>VLOOKUP(B12,RMS!B:E,4,FALSE)</f>
        <v>663463.48876666697</v>
      </c>
      <c r="K12" s="22">
        <f t="shared" si="1"/>
        <v>0.45998632500413805</v>
      </c>
      <c r="L12" s="22">
        <f t="shared" si="2"/>
        <v>3.333330387249589E-4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500078.5416</v>
      </c>
      <c r="F13" s="25">
        <f>VLOOKUP(C13,RA!B17:I46,8,0)</f>
        <v>26964.341400000001</v>
      </c>
      <c r="G13" s="16">
        <f t="shared" si="0"/>
        <v>473114.20020000002</v>
      </c>
      <c r="H13" s="27">
        <f>RA!J17</f>
        <v>5.3920212840422401</v>
      </c>
      <c r="I13" s="20">
        <f>VLOOKUP(B13,RMS!B:D,3,FALSE)</f>
        <v>500078.45004102599</v>
      </c>
      <c r="J13" s="21">
        <f>VLOOKUP(B13,RMS!B:E,4,FALSE)</f>
        <v>473114.19941880298</v>
      </c>
      <c r="K13" s="22">
        <f t="shared" si="1"/>
        <v>9.155897400341928E-2</v>
      </c>
      <c r="L13" s="22">
        <f t="shared" si="2"/>
        <v>7.8119704267010093E-4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1148060.4325999999</v>
      </c>
      <c r="F14" s="25">
        <f>VLOOKUP(C14,RA!B18:I47,8,0)</f>
        <v>176302.57610000001</v>
      </c>
      <c r="G14" s="16">
        <f t="shared" si="0"/>
        <v>971757.85649999999</v>
      </c>
      <c r="H14" s="27">
        <f>RA!J18</f>
        <v>15.356558861690701</v>
      </c>
      <c r="I14" s="20">
        <f>VLOOKUP(B14,RMS!B:D,3,FALSE)</f>
        <v>1148060.59241966</v>
      </c>
      <c r="J14" s="21">
        <f>VLOOKUP(B14,RMS!B:E,4,FALSE)</f>
        <v>971757.841723077</v>
      </c>
      <c r="K14" s="22">
        <f t="shared" si="1"/>
        <v>-0.15981966000981629</v>
      </c>
      <c r="L14" s="22">
        <f t="shared" si="2"/>
        <v>1.4776922995224595E-2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467049.84610000002</v>
      </c>
      <c r="F15" s="25">
        <f>VLOOKUP(C15,RA!B19:I48,8,0)</f>
        <v>26214.684300000001</v>
      </c>
      <c r="G15" s="16">
        <f t="shared" si="0"/>
        <v>440835.1618</v>
      </c>
      <c r="H15" s="27">
        <f>RA!J19</f>
        <v>5.6128236673023499</v>
      </c>
      <c r="I15" s="20">
        <f>VLOOKUP(B15,RMS!B:D,3,FALSE)</f>
        <v>467049.82801538502</v>
      </c>
      <c r="J15" s="21">
        <f>VLOOKUP(B15,RMS!B:E,4,FALSE)</f>
        <v>440835.162436752</v>
      </c>
      <c r="K15" s="22">
        <f t="shared" si="1"/>
        <v>1.8084615003317595E-2</v>
      </c>
      <c r="L15" s="22">
        <f t="shared" si="2"/>
        <v>-6.3675199635326862E-4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961050.42539999995</v>
      </c>
      <c r="F16" s="25">
        <f>VLOOKUP(C16,RA!B20:I49,8,0)</f>
        <v>107796.1637</v>
      </c>
      <c r="G16" s="16">
        <f t="shared" si="0"/>
        <v>853254.26169999992</v>
      </c>
      <c r="H16" s="27">
        <f>RA!J20</f>
        <v>11.216494041416601</v>
      </c>
      <c r="I16" s="20">
        <f>VLOOKUP(B16,RMS!B:D,3,FALSE)</f>
        <v>961050.54136171995</v>
      </c>
      <c r="J16" s="21">
        <f>VLOOKUP(B16,RMS!B:E,4,FALSE)</f>
        <v>853254.26170000003</v>
      </c>
      <c r="K16" s="22">
        <f t="shared" si="1"/>
        <v>-0.11596172000281513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292064.38640000002</v>
      </c>
      <c r="F17" s="25">
        <f>VLOOKUP(C17,RA!B21:I50,8,0)</f>
        <v>41229.2546</v>
      </c>
      <c r="G17" s="16">
        <f t="shared" si="0"/>
        <v>250835.13180000003</v>
      </c>
      <c r="H17" s="27">
        <f>RA!J21</f>
        <v>14.1164950332335</v>
      </c>
      <c r="I17" s="20">
        <f>VLOOKUP(B17,RMS!B:D,3,FALSE)</f>
        <v>292064.09157266503</v>
      </c>
      <c r="J17" s="21">
        <f>VLOOKUP(B17,RMS!B:E,4,FALSE)</f>
        <v>250835.13185870199</v>
      </c>
      <c r="K17" s="22">
        <f t="shared" si="1"/>
        <v>0.29482733499025926</v>
      </c>
      <c r="L17" s="22">
        <f t="shared" si="2"/>
        <v>-5.8701960369944572E-5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1116156.2634000001</v>
      </c>
      <c r="F18" s="25">
        <f>VLOOKUP(C18,RA!B22:I51,8,0)</f>
        <v>82623.003899999996</v>
      </c>
      <c r="G18" s="16">
        <f t="shared" si="0"/>
        <v>1033533.2595</v>
      </c>
      <c r="H18" s="27">
        <f>RA!J22</f>
        <v>7.4024584737191201</v>
      </c>
      <c r="I18" s="20">
        <f>VLOOKUP(B18,RMS!B:D,3,FALSE)</f>
        <v>1116157.76006636</v>
      </c>
      <c r="J18" s="21">
        <f>VLOOKUP(B18,RMS!B:E,4,FALSE)</f>
        <v>1033533.25863254</v>
      </c>
      <c r="K18" s="22">
        <f t="shared" si="1"/>
        <v>-1.4966663599479944</v>
      </c>
      <c r="L18" s="22">
        <f t="shared" si="2"/>
        <v>8.6746003944426775E-4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2122375.0798999998</v>
      </c>
      <c r="F19" s="25">
        <f>VLOOKUP(C19,RA!B23:I52,8,0)</f>
        <v>239670.53909999999</v>
      </c>
      <c r="G19" s="16">
        <f t="shared" si="0"/>
        <v>1882704.5407999998</v>
      </c>
      <c r="H19" s="27">
        <f>RA!J23</f>
        <v>11.2925628165259</v>
      </c>
      <c r="I19" s="20">
        <f>VLOOKUP(B19,RMS!B:D,3,FALSE)</f>
        <v>2122376.1843393198</v>
      </c>
      <c r="J19" s="21">
        <f>VLOOKUP(B19,RMS!B:E,4,FALSE)</f>
        <v>1882704.5636640999</v>
      </c>
      <c r="K19" s="22">
        <f t="shared" si="1"/>
        <v>-1.1044393200427294</v>
      </c>
      <c r="L19" s="22">
        <f t="shared" si="2"/>
        <v>-2.2864100057631731E-2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247288.35019999999</v>
      </c>
      <c r="F20" s="25">
        <f>VLOOKUP(C20,RA!B24:I53,8,0)</f>
        <v>36346.610999999997</v>
      </c>
      <c r="G20" s="16">
        <f t="shared" si="0"/>
        <v>210941.73919999998</v>
      </c>
      <c r="H20" s="27">
        <f>RA!J24</f>
        <v>14.6980684575735</v>
      </c>
      <c r="I20" s="20">
        <f>VLOOKUP(B20,RMS!B:D,3,FALSE)</f>
        <v>247288.462161228</v>
      </c>
      <c r="J20" s="21">
        <f>VLOOKUP(B20,RMS!B:E,4,FALSE)</f>
        <v>210941.732840974</v>
      </c>
      <c r="K20" s="22">
        <f t="shared" si="1"/>
        <v>-0.11196122801629826</v>
      </c>
      <c r="L20" s="22">
        <f t="shared" si="2"/>
        <v>6.359025981510058E-3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273034.6151</v>
      </c>
      <c r="F21" s="25">
        <f>VLOOKUP(C21,RA!B25:I54,8,0)</f>
        <v>21828.161400000001</v>
      </c>
      <c r="G21" s="16">
        <f t="shared" si="0"/>
        <v>251206.45369999998</v>
      </c>
      <c r="H21" s="27">
        <f>RA!J25</f>
        <v>7.99464983295446</v>
      </c>
      <c r="I21" s="20">
        <f>VLOOKUP(B21,RMS!B:D,3,FALSE)</f>
        <v>273034.60351644398</v>
      </c>
      <c r="J21" s="21">
        <f>VLOOKUP(B21,RMS!B:E,4,FALSE)</f>
        <v>251206.44850200001</v>
      </c>
      <c r="K21" s="22">
        <f t="shared" si="1"/>
        <v>1.1583556013647467E-2</v>
      </c>
      <c r="L21" s="22">
        <f t="shared" si="2"/>
        <v>5.1979999698232859E-3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482478.53129999997</v>
      </c>
      <c r="F22" s="25">
        <f>VLOOKUP(C22,RA!B26:I55,8,0)</f>
        <v>120223.32279999999</v>
      </c>
      <c r="G22" s="16">
        <f t="shared" si="0"/>
        <v>362255.20849999995</v>
      </c>
      <c r="H22" s="27">
        <f>RA!J26</f>
        <v>24.917859552438099</v>
      </c>
      <c r="I22" s="20">
        <f>VLOOKUP(B22,RMS!B:D,3,FALSE)</f>
        <v>482478.510078413</v>
      </c>
      <c r="J22" s="21">
        <f>VLOOKUP(B22,RMS!B:E,4,FALSE)</f>
        <v>362255.192375343</v>
      </c>
      <c r="K22" s="22">
        <f t="shared" si="1"/>
        <v>2.1221586968749762E-2</v>
      </c>
      <c r="L22" s="22">
        <f t="shared" si="2"/>
        <v>1.6124656947795302E-2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172987.86960000001</v>
      </c>
      <c r="F23" s="25">
        <f>VLOOKUP(C23,RA!B27:I56,8,0)</f>
        <v>38463.717100000002</v>
      </c>
      <c r="G23" s="16">
        <f t="shared" si="0"/>
        <v>134524.1525</v>
      </c>
      <c r="H23" s="27">
        <f>RA!J27</f>
        <v>22.234921551979198</v>
      </c>
      <c r="I23" s="20">
        <f>VLOOKUP(B23,RMS!B:D,3,FALSE)</f>
        <v>172987.72552505101</v>
      </c>
      <c r="J23" s="21">
        <f>VLOOKUP(B23,RMS!B:E,4,FALSE)</f>
        <v>134524.16668405099</v>
      </c>
      <c r="K23" s="22">
        <f t="shared" si="1"/>
        <v>0.14407494899933226</v>
      </c>
      <c r="L23" s="22">
        <f t="shared" si="2"/>
        <v>-1.4184050989570096E-2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909382.31299999997</v>
      </c>
      <c r="F24" s="25">
        <f>VLOOKUP(C24,RA!B28:I57,8,0)</f>
        <v>47510.39</v>
      </c>
      <c r="G24" s="16">
        <f t="shared" si="0"/>
        <v>861871.92299999995</v>
      </c>
      <c r="H24" s="27">
        <f>RA!J28</f>
        <v>5.2244682264894697</v>
      </c>
      <c r="I24" s="20">
        <f>VLOOKUP(B24,RMS!B:D,3,FALSE)</f>
        <v>909382.312404425</v>
      </c>
      <c r="J24" s="21">
        <f>VLOOKUP(B24,RMS!B:E,4,FALSE)</f>
        <v>861871.92932920402</v>
      </c>
      <c r="K24" s="22">
        <f t="shared" si="1"/>
        <v>5.9557496570050716E-4</v>
      </c>
      <c r="L24" s="22">
        <f t="shared" si="2"/>
        <v>-6.3292040722444654E-3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692321.42590000003</v>
      </c>
      <c r="F25" s="25">
        <f>VLOOKUP(C25,RA!B29:I58,8,0)</f>
        <v>99296.566500000001</v>
      </c>
      <c r="G25" s="16">
        <f t="shared" si="0"/>
        <v>593024.85940000007</v>
      </c>
      <c r="H25" s="27">
        <f>RA!J29</f>
        <v>14.342552864215801</v>
      </c>
      <c r="I25" s="20">
        <f>VLOOKUP(B25,RMS!B:D,3,FALSE)</f>
        <v>692321.42619203497</v>
      </c>
      <c r="J25" s="21">
        <f>VLOOKUP(B25,RMS!B:E,4,FALSE)</f>
        <v>593024.84491480503</v>
      </c>
      <c r="K25" s="22">
        <f t="shared" si="1"/>
        <v>-2.9203493613749743E-4</v>
      </c>
      <c r="L25" s="22">
        <f t="shared" si="2"/>
        <v>1.4485195046290755E-2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1101052.0793999999</v>
      </c>
      <c r="F26" s="25">
        <f>VLOOKUP(C26,RA!B30:I59,8,0)</f>
        <v>134945.0821</v>
      </c>
      <c r="G26" s="16">
        <f t="shared" si="0"/>
        <v>966106.99729999993</v>
      </c>
      <c r="H26" s="27">
        <f>RA!J30</f>
        <v>12.2560126468801</v>
      </c>
      <c r="I26" s="20">
        <f>VLOOKUP(B26,RMS!B:D,3,FALSE)</f>
        <v>1101052.12918407</v>
      </c>
      <c r="J26" s="21">
        <f>VLOOKUP(B26,RMS!B:E,4,FALSE)</f>
        <v>966106.98506681598</v>
      </c>
      <c r="K26" s="22">
        <f t="shared" si="1"/>
        <v>-4.9784070113673806E-2</v>
      </c>
      <c r="L26" s="22">
        <f t="shared" si="2"/>
        <v>1.2233183952048421E-2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814094.7058</v>
      </c>
      <c r="F27" s="25">
        <f>VLOOKUP(C27,RA!B31:I60,8,0)</f>
        <v>32610.147099999998</v>
      </c>
      <c r="G27" s="16">
        <f t="shared" si="0"/>
        <v>781484.55870000005</v>
      </c>
      <c r="H27" s="27">
        <f>RA!J31</f>
        <v>4.0056945300921001</v>
      </c>
      <c r="I27" s="20">
        <f>VLOOKUP(B27,RMS!B:D,3,FALSE)</f>
        <v>814094.71280708001</v>
      </c>
      <c r="J27" s="21">
        <f>VLOOKUP(B27,RMS!B:E,4,FALSE)</f>
        <v>781484.49703982298</v>
      </c>
      <c r="K27" s="22">
        <f t="shared" si="1"/>
        <v>-7.0070800138637424E-3</v>
      </c>
      <c r="L27" s="22">
        <f t="shared" si="2"/>
        <v>6.1660177074372768E-2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112943.2001</v>
      </c>
      <c r="F28" s="25">
        <f>VLOOKUP(C28,RA!B32:I61,8,0)</f>
        <v>23092.584800000001</v>
      </c>
      <c r="G28" s="16">
        <f t="shared" si="0"/>
        <v>89850.615300000005</v>
      </c>
      <c r="H28" s="27">
        <f>RA!J32</f>
        <v>20.4461931126033</v>
      </c>
      <c r="I28" s="20">
        <f>VLOOKUP(B28,RMS!B:D,3,FALSE)</f>
        <v>112943.115956735</v>
      </c>
      <c r="J28" s="21">
        <f>VLOOKUP(B28,RMS!B:E,4,FALSE)</f>
        <v>89850.6376860444</v>
      </c>
      <c r="K28" s="22">
        <f t="shared" si="1"/>
        <v>8.4143265004968271E-2</v>
      </c>
      <c r="L28" s="22">
        <f t="shared" si="2"/>
        <v>-2.2386044394806959E-2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154243.32740000001</v>
      </c>
      <c r="F30" s="25">
        <f>VLOOKUP(C30,RA!B34:I64,8,0)</f>
        <v>24870.559799999999</v>
      </c>
      <c r="G30" s="16">
        <f t="shared" si="0"/>
        <v>129372.76760000001</v>
      </c>
      <c r="H30" s="27">
        <f>RA!J34</f>
        <v>0</v>
      </c>
      <c r="I30" s="20">
        <f>VLOOKUP(B30,RMS!B:D,3,FALSE)</f>
        <v>154243.32740000001</v>
      </c>
      <c r="J30" s="21">
        <f>VLOOKUP(B30,RMS!B:E,4,FALSE)</f>
        <v>129372.76760000001</v>
      </c>
      <c r="K30" s="22">
        <f t="shared" si="1"/>
        <v>0</v>
      </c>
      <c r="L30" s="22">
        <f t="shared" si="2"/>
        <v>0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16.124237086446598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61554.69</v>
      </c>
      <c r="F32" s="25">
        <f>VLOOKUP(C32,RA!B34:I65,8,0)</f>
        <v>2225.13</v>
      </c>
      <c r="G32" s="16">
        <f t="shared" si="0"/>
        <v>59329.560000000005</v>
      </c>
      <c r="H32" s="27">
        <f>RA!J34</f>
        <v>0</v>
      </c>
      <c r="I32" s="20">
        <f>VLOOKUP(B32,RMS!B:D,3,FALSE)</f>
        <v>61554.69</v>
      </c>
      <c r="J32" s="21">
        <f>VLOOKUP(B32,RMS!B:E,4,FALSE)</f>
        <v>59329.56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80153.02</v>
      </c>
      <c r="F33" s="25">
        <f>VLOOKUP(C33,RA!B34:I65,8,0)</f>
        <v>-3059.04</v>
      </c>
      <c r="G33" s="16">
        <f t="shared" si="0"/>
        <v>83212.06</v>
      </c>
      <c r="H33" s="27">
        <f>RA!J34</f>
        <v>0</v>
      </c>
      <c r="I33" s="20">
        <f>VLOOKUP(B33,RMS!B:D,3,FALSE)</f>
        <v>80153.02</v>
      </c>
      <c r="J33" s="21">
        <f>VLOOKUP(B33,RMS!B:E,4,FALSE)</f>
        <v>83212.06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23716.23</v>
      </c>
      <c r="F34" s="25">
        <f>VLOOKUP(C34,RA!B34:I66,8,0)</f>
        <v>579.47</v>
      </c>
      <c r="G34" s="16">
        <f t="shared" si="0"/>
        <v>23136.76</v>
      </c>
      <c r="H34" s="27">
        <f>RA!J35</f>
        <v>16.124237086446598</v>
      </c>
      <c r="I34" s="20">
        <f>VLOOKUP(B34,RMS!B:D,3,FALSE)</f>
        <v>23716.23</v>
      </c>
      <c r="J34" s="21">
        <f>VLOOKUP(B34,RMS!B:E,4,FALSE)</f>
        <v>23136.76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63583.83</v>
      </c>
      <c r="F35" s="25">
        <f>VLOOKUP(C35,RA!B34:I67,8,0)</f>
        <v>-3140.18</v>
      </c>
      <c r="G35" s="16">
        <f t="shared" si="0"/>
        <v>66724.009999999995</v>
      </c>
      <c r="H35" s="27">
        <f>RA!J34</f>
        <v>0</v>
      </c>
      <c r="I35" s="20">
        <f>VLOOKUP(B35,RMS!B:D,3,FALSE)</f>
        <v>63583.83</v>
      </c>
      <c r="J35" s="21">
        <f>VLOOKUP(B35,RMS!B:E,4,FALSE)</f>
        <v>66724.009999999995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16.124237086446598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34444.444499999998</v>
      </c>
      <c r="F37" s="25">
        <f>VLOOKUP(C37,RA!B8:I68,8,0)</f>
        <v>2406.8807000000002</v>
      </c>
      <c r="G37" s="16">
        <f t="shared" si="0"/>
        <v>32037.563799999996</v>
      </c>
      <c r="H37" s="27">
        <f>RA!J35</f>
        <v>16.124237086446598</v>
      </c>
      <c r="I37" s="20">
        <f>VLOOKUP(B37,RMS!B:D,3,FALSE)</f>
        <v>34444.444444444402</v>
      </c>
      <c r="J37" s="21">
        <f>VLOOKUP(B37,RMS!B:E,4,FALSE)</f>
        <v>32037.564102564102</v>
      </c>
      <c r="K37" s="22">
        <f t="shared" si="1"/>
        <v>5.5555596190970391E-5</v>
      </c>
      <c r="L37" s="22">
        <f t="shared" si="2"/>
        <v>-3.0256410536821932E-4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280120.79320000001</v>
      </c>
      <c r="F38" s="25">
        <f>VLOOKUP(C38,RA!B8:I69,8,0)</f>
        <v>16506.834699999999</v>
      </c>
      <c r="G38" s="16">
        <f t="shared" si="0"/>
        <v>263613.95850000001</v>
      </c>
      <c r="H38" s="27">
        <f>RA!J36</f>
        <v>0</v>
      </c>
      <c r="I38" s="20">
        <f>VLOOKUP(B38,RMS!B:D,3,FALSE)</f>
        <v>280120.78903931601</v>
      </c>
      <c r="J38" s="21">
        <f>VLOOKUP(B38,RMS!B:E,4,FALSE)</f>
        <v>263613.96038974402</v>
      </c>
      <c r="K38" s="22">
        <f t="shared" si="1"/>
        <v>4.1606840095482767E-3</v>
      </c>
      <c r="L38" s="22">
        <f t="shared" si="2"/>
        <v>-1.8897440168075264E-3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41420.53</v>
      </c>
      <c r="F39" s="25">
        <f>VLOOKUP(C39,RA!B9:I70,8,0)</f>
        <v>-4447.0200000000004</v>
      </c>
      <c r="G39" s="16">
        <f t="shared" si="0"/>
        <v>45867.55</v>
      </c>
      <c r="H39" s="27">
        <f>RA!J37</f>
        <v>3.61488296017736</v>
      </c>
      <c r="I39" s="20">
        <f>VLOOKUP(B39,RMS!B:D,3,FALSE)</f>
        <v>41420.53</v>
      </c>
      <c r="J39" s="21">
        <f>VLOOKUP(B39,RMS!B:E,4,FALSE)</f>
        <v>45867.55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52959.839999999997</v>
      </c>
      <c r="F40" s="25">
        <f>VLOOKUP(C40,RA!B10:I71,8,0)</f>
        <v>7433.18</v>
      </c>
      <c r="G40" s="16">
        <f t="shared" si="0"/>
        <v>45526.659999999996</v>
      </c>
      <c r="H40" s="27">
        <f>RA!J38</f>
        <v>-3.81649998964481</v>
      </c>
      <c r="I40" s="20">
        <f>VLOOKUP(B40,RMS!B:D,3,FALSE)</f>
        <v>52959.839999999997</v>
      </c>
      <c r="J40" s="21">
        <f>VLOOKUP(B40,RMS!B:E,4,FALSE)</f>
        <v>45526.66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2.44334786768386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6239.0949000000001</v>
      </c>
      <c r="F42" s="25">
        <f>VLOOKUP(C42,RA!B8:I72,8,0)</f>
        <v>629.74649999999997</v>
      </c>
      <c r="G42" s="16">
        <f t="shared" si="0"/>
        <v>5609.3483999999999</v>
      </c>
      <c r="H42" s="27">
        <f>RA!J39</f>
        <v>2.44334786768386</v>
      </c>
      <c r="I42" s="20">
        <f>VLOOKUP(B42,RMS!B:D,3,FALSE)</f>
        <v>6239.0946221919703</v>
      </c>
      <c r="J42" s="21">
        <f>VLOOKUP(B42,RMS!B:E,4,FALSE)</f>
        <v>5609.3481884880102</v>
      </c>
      <c r="K42" s="22">
        <f t="shared" si="1"/>
        <v>2.7780802975030383E-4</v>
      </c>
      <c r="L42" s="22">
        <f t="shared" si="2"/>
        <v>2.115119896188844E-4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13951845.9978</v>
      </c>
      <c r="E7" s="53">
        <v>16710758.795399999</v>
      </c>
      <c r="F7" s="54">
        <v>83.490200347099403</v>
      </c>
      <c r="G7" s="53">
        <v>14273151.6283</v>
      </c>
      <c r="H7" s="54">
        <v>-2.2511190160898602</v>
      </c>
      <c r="I7" s="53">
        <v>1633597.1388000001</v>
      </c>
      <c r="J7" s="54">
        <v>11.708824330899301</v>
      </c>
      <c r="K7" s="53">
        <v>1655099.5852000001</v>
      </c>
      <c r="L7" s="54">
        <v>11.5958943637813</v>
      </c>
      <c r="M7" s="54">
        <v>-1.2991633006423E-2</v>
      </c>
      <c r="N7" s="53">
        <v>512031264.43620002</v>
      </c>
      <c r="O7" s="53">
        <v>5816281383.1308002</v>
      </c>
      <c r="P7" s="53">
        <v>822987</v>
      </c>
      <c r="Q7" s="53">
        <v>845244</v>
      </c>
      <c r="R7" s="54">
        <v>-2.6332041398696702</v>
      </c>
      <c r="S7" s="53">
        <v>16.952693053231702</v>
      </c>
      <c r="T7" s="53">
        <v>17.874905222397299</v>
      </c>
      <c r="U7" s="55">
        <v>-5.43991545337279</v>
      </c>
    </row>
    <row r="8" spans="1:23" ht="12" thickBot="1">
      <c r="A8" s="73">
        <v>42634</v>
      </c>
      <c r="B8" s="71" t="s">
        <v>6</v>
      </c>
      <c r="C8" s="72"/>
      <c r="D8" s="56">
        <v>485154.277</v>
      </c>
      <c r="E8" s="56">
        <v>541015.3321</v>
      </c>
      <c r="F8" s="57">
        <v>89.674774117182594</v>
      </c>
      <c r="G8" s="56">
        <v>462239.52759999997</v>
      </c>
      <c r="H8" s="57">
        <v>4.9573322989005204</v>
      </c>
      <c r="I8" s="56">
        <v>155285.45629999999</v>
      </c>
      <c r="J8" s="57">
        <v>32.007438388510799</v>
      </c>
      <c r="K8" s="56">
        <v>133096.7776</v>
      </c>
      <c r="L8" s="57">
        <v>28.793897893383001</v>
      </c>
      <c r="M8" s="57">
        <v>0.16671086332897</v>
      </c>
      <c r="N8" s="56">
        <v>28383521.751499999</v>
      </c>
      <c r="O8" s="56">
        <v>218389285.53600001</v>
      </c>
      <c r="P8" s="56">
        <v>19797</v>
      </c>
      <c r="Q8" s="56">
        <v>21333</v>
      </c>
      <c r="R8" s="57">
        <v>-7.2001125017578396</v>
      </c>
      <c r="S8" s="56">
        <v>24.506454361772001</v>
      </c>
      <c r="T8" s="56">
        <v>23.772486813856499</v>
      </c>
      <c r="U8" s="58">
        <v>2.9949968978802999</v>
      </c>
    </row>
    <row r="9" spans="1:23" ht="12" thickBot="1">
      <c r="A9" s="74"/>
      <c r="B9" s="71" t="s">
        <v>7</v>
      </c>
      <c r="C9" s="72"/>
      <c r="D9" s="56">
        <v>64537.171000000002</v>
      </c>
      <c r="E9" s="56">
        <v>74049.992299999998</v>
      </c>
      <c r="F9" s="57">
        <v>87.153514801918504</v>
      </c>
      <c r="G9" s="56">
        <v>59970.849300000002</v>
      </c>
      <c r="H9" s="57">
        <v>7.6142355049155599</v>
      </c>
      <c r="I9" s="56">
        <v>14530.7839</v>
      </c>
      <c r="J9" s="57">
        <v>22.515371645280201</v>
      </c>
      <c r="K9" s="56">
        <v>14121.798500000001</v>
      </c>
      <c r="L9" s="57">
        <v>23.547771400329299</v>
      </c>
      <c r="M9" s="57">
        <v>2.8961282799779001E-2</v>
      </c>
      <c r="N9" s="56">
        <v>2822953.9336000001</v>
      </c>
      <c r="O9" s="56">
        <v>31258584.981899999</v>
      </c>
      <c r="P9" s="56">
        <v>3886</v>
      </c>
      <c r="Q9" s="56">
        <v>3923</v>
      </c>
      <c r="R9" s="57">
        <v>-0.94315574815192504</v>
      </c>
      <c r="S9" s="56">
        <v>16.607609624292301</v>
      </c>
      <c r="T9" s="56">
        <v>16.942558603109902</v>
      </c>
      <c r="U9" s="58">
        <v>-2.01684039060983</v>
      </c>
    </row>
    <row r="10" spans="1:23" ht="12" thickBot="1">
      <c r="A10" s="74"/>
      <c r="B10" s="71" t="s">
        <v>8</v>
      </c>
      <c r="C10" s="72"/>
      <c r="D10" s="56">
        <v>78845.836599999995</v>
      </c>
      <c r="E10" s="56">
        <v>101566.7925</v>
      </c>
      <c r="F10" s="57">
        <v>77.629542746464097</v>
      </c>
      <c r="G10" s="56">
        <v>83747.553</v>
      </c>
      <c r="H10" s="57">
        <v>-5.8529667129498097</v>
      </c>
      <c r="I10" s="56">
        <v>26579.321499999998</v>
      </c>
      <c r="J10" s="57">
        <v>33.710494613484798</v>
      </c>
      <c r="K10" s="56">
        <v>25239.246599999999</v>
      </c>
      <c r="L10" s="57">
        <v>30.137294399515199</v>
      </c>
      <c r="M10" s="57">
        <v>5.3094885169828999E-2</v>
      </c>
      <c r="N10" s="56">
        <v>4524894.6083000004</v>
      </c>
      <c r="O10" s="56">
        <v>50720334.845799997</v>
      </c>
      <c r="P10" s="56">
        <v>84545</v>
      </c>
      <c r="Q10" s="56">
        <v>86342</v>
      </c>
      <c r="R10" s="57">
        <v>-2.0812582520673599</v>
      </c>
      <c r="S10" s="56">
        <v>0.93259017801170996</v>
      </c>
      <c r="T10" s="56">
        <v>0.90906028120729199</v>
      </c>
      <c r="U10" s="58">
        <v>2.52306933519113</v>
      </c>
    </row>
    <row r="11" spans="1:23" ht="12" thickBot="1">
      <c r="A11" s="74"/>
      <c r="B11" s="71" t="s">
        <v>9</v>
      </c>
      <c r="C11" s="72"/>
      <c r="D11" s="56">
        <v>35958.780700000003</v>
      </c>
      <c r="E11" s="56">
        <v>41162.181299999997</v>
      </c>
      <c r="F11" s="57">
        <v>87.358783145926296</v>
      </c>
      <c r="G11" s="56">
        <v>39909.172299999998</v>
      </c>
      <c r="H11" s="57">
        <v>-9.8984553483210096</v>
      </c>
      <c r="I11" s="56">
        <v>8906.8341999999993</v>
      </c>
      <c r="J11" s="57">
        <v>24.769566783447701</v>
      </c>
      <c r="K11" s="56">
        <v>9839.3518999999997</v>
      </c>
      <c r="L11" s="57">
        <v>24.654362225397499</v>
      </c>
      <c r="M11" s="57">
        <v>-9.4774301140708006E-2</v>
      </c>
      <c r="N11" s="56">
        <v>2189519.4448000002</v>
      </c>
      <c r="O11" s="56">
        <v>17911945.662700001</v>
      </c>
      <c r="P11" s="56">
        <v>1801</v>
      </c>
      <c r="Q11" s="56">
        <v>1870</v>
      </c>
      <c r="R11" s="57">
        <v>-3.6898395721925099</v>
      </c>
      <c r="S11" s="56">
        <v>19.966008162132201</v>
      </c>
      <c r="T11" s="56">
        <v>19.907620534759399</v>
      </c>
      <c r="U11" s="58">
        <v>0.29243515728664399</v>
      </c>
    </row>
    <row r="12" spans="1:23" ht="12" thickBot="1">
      <c r="A12" s="74"/>
      <c r="B12" s="71" t="s">
        <v>10</v>
      </c>
      <c r="C12" s="72"/>
      <c r="D12" s="56">
        <v>84344.168799999999</v>
      </c>
      <c r="E12" s="56">
        <v>147055.32860000001</v>
      </c>
      <c r="F12" s="57">
        <v>57.355397864855099</v>
      </c>
      <c r="G12" s="56">
        <v>106763.4132</v>
      </c>
      <c r="H12" s="57">
        <v>-20.998995562273802</v>
      </c>
      <c r="I12" s="56">
        <v>19244.2961</v>
      </c>
      <c r="J12" s="57">
        <v>22.816391902127599</v>
      </c>
      <c r="K12" s="56">
        <v>24409.150799999999</v>
      </c>
      <c r="L12" s="57">
        <v>22.862842305607401</v>
      </c>
      <c r="M12" s="57">
        <v>-0.21159501788157301</v>
      </c>
      <c r="N12" s="56">
        <v>7496395.7565000001</v>
      </c>
      <c r="O12" s="56">
        <v>63544922.580399998</v>
      </c>
      <c r="P12" s="56">
        <v>734</v>
      </c>
      <c r="Q12" s="56">
        <v>906</v>
      </c>
      <c r="R12" s="57">
        <v>-18.984547461368699</v>
      </c>
      <c r="S12" s="56">
        <v>114.910311716621</v>
      </c>
      <c r="T12" s="56">
        <v>121.335068101545</v>
      </c>
      <c r="U12" s="58">
        <v>-5.5911051749367902</v>
      </c>
    </row>
    <row r="13" spans="1:23" ht="12" thickBot="1">
      <c r="A13" s="74"/>
      <c r="B13" s="71" t="s">
        <v>11</v>
      </c>
      <c r="C13" s="72"/>
      <c r="D13" s="56">
        <v>174376.1476</v>
      </c>
      <c r="E13" s="56">
        <v>232554.10159999999</v>
      </c>
      <c r="F13" s="57">
        <v>74.983045407615407</v>
      </c>
      <c r="G13" s="56">
        <v>189971.51759999999</v>
      </c>
      <c r="H13" s="57">
        <v>-8.2093201112586094</v>
      </c>
      <c r="I13" s="56">
        <v>59427.055699999997</v>
      </c>
      <c r="J13" s="57">
        <v>34.079807655986997</v>
      </c>
      <c r="K13" s="56">
        <v>60667.680999999997</v>
      </c>
      <c r="L13" s="57">
        <v>31.935145734709899</v>
      </c>
      <c r="M13" s="57">
        <v>-2.0449525670842999E-2</v>
      </c>
      <c r="N13" s="56">
        <v>10765557.990700001</v>
      </c>
      <c r="O13" s="56">
        <v>91961231.754999995</v>
      </c>
      <c r="P13" s="56">
        <v>7237</v>
      </c>
      <c r="Q13" s="56">
        <v>7852</v>
      </c>
      <c r="R13" s="57">
        <v>-7.8323993886907797</v>
      </c>
      <c r="S13" s="56">
        <v>24.095087411910999</v>
      </c>
      <c r="T13" s="56">
        <v>23.072378285787099</v>
      </c>
      <c r="U13" s="58">
        <v>4.2444715333068004</v>
      </c>
    </row>
    <row r="14" spans="1:23" ht="12" thickBot="1">
      <c r="A14" s="74"/>
      <c r="B14" s="71" t="s">
        <v>12</v>
      </c>
      <c r="C14" s="72"/>
      <c r="D14" s="56">
        <v>69222.046799999996</v>
      </c>
      <c r="E14" s="56">
        <v>128299.95970000001</v>
      </c>
      <c r="F14" s="57">
        <v>53.953288030533997</v>
      </c>
      <c r="G14" s="56">
        <v>121692.2423</v>
      </c>
      <c r="H14" s="57">
        <v>-43.117124401939002</v>
      </c>
      <c r="I14" s="56">
        <v>13350.748</v>
      </c>
      <c r="J14" s="57">
        <v>19.286843740078499</v>
      </c>
      <c r="K14" s="56">
        <v>25915.3946</v>
      </c>
      <c r="L14" s="57">
        <v>21.295847714032998</v>
      </c>
      <c r="M14" s="57">
        <v>-0.484833312165735</v>
      </c>
      <c r="N14" s="56">
        <v>2384918.6178000001</v>
      </c>
      <c r="O14" s="56">
        <v>38108132.445</v>
      </c>
      <c r="P14" s="56">
        <v>1001</v>
      </c>
      <c r="Q14" s="56">
        <v>1027</v>
      </c>
      <c r="R14" s="57">
        <v>-2.53164556962026</v>
      </c>
      <c r="S14" s="56">
        <v>69.152893906093894</v>
      </c>
      <c r="T14" s="56">
        <v>67.025768062317397</v>
      </c>
      <c r="U14" s="58">
        <v>3.0759751669467699</v>
      </c>
    </row>
    <row r="15" spans="1:23" ht="12" thickBot="1">
      <c r="A15" s="74"/>
      <c r="B15" s="71" t="s">
        <v>13</v>
      </c>
      <c r="C15" s="72"/>
      <c r="D15" s="56">
        <v>50636.036099999998</v>
      </c>
      <c r="E15" s="56">
        <v>77895.635999999999</v>
      </c>
      <c r="F15" s="57">
        <v>65.004971652070495</v>
      </c>
      <c r="G15" s="56">
        <v>59820.1806</v>
      </c>
      <c r="H15" s="57">
        <v>-15.3529200478542</v>
      </c>
      <c r="I15" s="56">
        <v>2695.7572</v>
      </c>
      <c r="J15" s="57">
        <v>5.3237919229621502</v>
      </c>
      <c r="K15" s="56">
        <v>12556.6589</v>
      </c>
      <c r="L15" s="57">
        <v>20.990673672422801</v>
      </c>
      <c r="M15" s="57">
        <v>-0.78531254042426901</v>
      </c>
      <c r="N15" s="56">
        <v>2898854.5493999999</v>
      </c>
      <c r="O15" s="56">
        <v>33744641.035999998</v>
      </c>
      <c r="P15" s="56">
        <v>2250</v>
      </c>
      <c r="Q15" s="56">
        <v>2682</v>
      </c>
      <c r="R15" s="57">
        <v>-16.107382550335601</v>
      </c>
      <c r="S15" s="56">
        <v>22.5049049333333</v>
      </c>
      <c r="T15" s="56">
        <v>21.382070879940301</v>
      </c>
      <c r="U15" s="58">
        <v>4.9892859210877898</v>
      </c>
    </row>
    <row r="16" spans="1:23" ht="12" thickBot="1">
      <c r="A16" s="74"/>
      <c r="B16" s="71" t="s">
        <v>14</v>
      </c>
      <c r="C16" s="72"/>
      <c r="D16" s="56">
        <v>697917.66740000003</v>
      </c>
      <c r="E16" s="56">
        <v>910730.96669999999</v>
      </c>
      <c r="F16" s="57">
        <v>76.632693179290797</v>
      </c>
      <c r="G16" s="56">
        <v>712480.20770000003</v>
      </c>
      <c r="H16" s="57">
        <v>-2.0439220826933799</v>
      </c>
      <c r="I16" s="56">
        <v>34454.1783</v>
      </c>
      <c r="J16" s="57">
        <v>4.9367110060925201</v>
      </c>
      <c r="K16" s="56">
        <v>25825.156800000001</v>
      </c>
      <c r="L16" s="57">
        <v>3.6246840994176899</v>
      </c>
      <c r="M16" s="57">
        <v>0.33413239527746103</v>
      </c>
      <c r="N16" s="56">
        <v>32281305.883000001</v>
      </c>
      <c r="O16" s="56">
        <v>308028431.8901</v>
      </c>
      <c r="P16" s="56">
        <v>39426</v>
      </c>
      <c r="Q16" s="56">
        <v>41047</v>
      </c>
      <c r="R16" s="57">
        <v>-3.9491314834214402</v>
      </c>
      <c r="S16" s="56">
        <v>17.701964881043001</v>
      </c>
      <c r="T16" s="56">
        <v>25.666119273028499</v>
      </c>
      <c r="U16" s="58">
        <v>-44.990228178083903</v>
      </c>
    </row>
    <row r="17" spans="1:21" ht="12" thickBot="1">
      <c r="A17" s="74"/>
      <c r="B17" s="71" t="s">
        <v>15</v>
      </c>
      <c r="C17" s="72"/>
      <c r="D17" s="56">
        <v>500078.5416</v>
      </c>
      <c r="E17" s="56">
        <v>796579.53559999994</v>
      </c>
      <c r="F17" s="57">
        <v>62.778231080632899</v>
      </c>
      <c r="G17" s="56">
        <v>1205884.8030000001</v>
      </c>
      <c r="H17" s="57">
        <v>-58.530156416607603</v>
      </c>
      <c r="I17" s="56">
        <v>26964.341400000001</v>
      </c>
      <c r="J17" s="57">
        <v>5.3920212840422401</v>
      </c>
      <c r="K17" s="56">
        <v>116076.96279999999</v>
      </c>
      <c r="L17" s="57">
        <v>9.6258749186675008</v>
      </c>
      <c r="M17" s="57">
        <v>-0.767702903749649</v>
      </c>
      <c r="N17" s="56">
        <v>45582212.549199998</v>
      </c>
      <c r="O17" s="56">
        <v>318117456.10210001</v>
      </c>
      <c r="P17" s="56">
        <v>12062</v>
      </c>
      <c r="Q17" s="56">
        <v>14255</v>
      </c>
      <c r="R17" s="57">
        <v>-15.3840757628902</v>
      </c>
      <c r="S17" s="56">
        <v>41.4590069308572</v>
      </c>
      <c r="T17" s="56">
        <v>57.602171294282698</v>
      </c>
      <c r="U17" s="58">
        <v>-38.937653259153201</v>
      </c>
    </row>
    <row r="18" spans="1:21" ht="12" customHeight="1" thickBot="1">
      <c r="A18" s="74"/>
      <c r="B18" s="71" t="s">
        <v>16</v>
      </c>
      <c r="C18" s="72"/>
      <c r="D18" s="56">
        <v>1148060.4325999999</v>
      </c>
      <c r="E18" s="56">
        <v>1232216.2313999999</v>
      </c>
      <c r="F18" s="57">
        <v>93.170370860608998</v>
      </c>
      <c r="G18" s="56">
        <v>1035336.2831999999</v>
      </c>
      <c r="H18" s="57">
        <v>10.887684632435899</v>
      </c>
      <c r="I18" s="56">
        <v>176302.57610000001</v>
      </c>
      <c r="J18" s="57">
        <v>15.356558861690701</v>
      </c>
      <c r="K18" s="56">
        <v>151083.6643</v>
      </c>
      <c r="L18" s="57">
        <v>14.592714150134199</v>
      </c>
      <c r="M18" s="57">
        <v>0.166920175763833</v>
      </c>
      <c r="N18" s="56">
        <v>36002517.047399998</v>
      </c>
      <c r="O18" s="56">
        <v>584508587.23090005</v>
      </c>
      <c r="P18" s="56">
        <v>56787</v>
      </c>
      <c r="Q18" s="56">
        <v>57250</v>
      </c>
      <c r="R18" s="57">
        <v>-0.80873362445414998</v>
      </c>
      <c r="S18" s="56">
        <v>20.216958680684002</v>
      </c>
      <c r="T18" s="56">
        <v>20.251544267248899</v>
      </c>
      <c r="U18" s="58">
        <v>-0.17107215338967899</v>
      </c>
    </row>
    <row r="19" spans="1:21" ht="12" customHeight="1" thickBot="1">
      <c r="A19" s="74"/>
      <c r="B19" s="71" t="s">
        <v>17</v>
      </c>
      <c r="C19" s="72"/>
      <c r="D19" s="56">
        <v>467049.84610000002</v>
      </c>
      <c r="E19" s="56">
        <v>561332.70909999998</v>
      </c>
      <c r="F19" s="57">
        <v>83.203746820461205</v>
      </c>
      <c r="G19" s="56">
        <v>450225.35729999997</v>
      </c>
      <c r="H19" s="57">
        <v>3.7369038698522998</v>
      </c>
      <c r="I19" s="56">
        <v>26214.684300000001</v>
      </c>
      <c r="J19" s="57">
        <v>5.6128236673023499</v>
      </c>
      <c r="K19" s="56">
        <v>27744.676899999999</v>
      </c>
      <c r="L19" s="57">
        <v>6.1623976637799203</v>
      </c>
      <c r="M19" s="57">
        <v>-5.5145446656831999E-2</v>
      </c>
      <c r="N19" s="56">
        <v>14645751.552100001</v>
      </c>
      <c r="O19" s="56">
        <v>172780165.21110001</v>
      </c>
      <c r="P19" s="56">
        <v>9162</v>
      </c>
      <c r="Q19" s="56">
        <v>9267</v>
      </c>
      <c r="R19" s="57">
        <v>-1.13305276788604</v>
      </c>
      <c r="S19" s="56">
        <v>50.976844149748999</v>
      </c>
      <c r="T19" s="56">
        <v>47.149252476529597</v>
      </c>
      <c r="U19" s="58">
        <v>7.5084908394396699</v>
      </c>
    </row>
    <row r="20" spans="1:21" ht="12" thickBot="1">
      <c r="A20" s="74"/>
      <c r="B20" s="71" t="s">
        <v>18</v>
      </c>
      <c r="C20" s="72"/>
      <c r="D20" s="56">
        <v>961050.42539999995</v>
      </c>
      <c r="E20" s="56">
        <v>979927.67359999998</v>
      </c>
      <c r="F20" s="57">
        <v>98.073608011226995</v>
      </c>
      <c r="G20" s="56">
        <v>980197.02989999996</v>
      </c>
      <c r="H20" s="57">
        <v>-1.9533424317714401</v>
      </c>
      <c r="I20" s="56">
        <v>107796.1637</v>
      </c>
      <c r="J20" s="57">
        <v>11.216494041416601</v>
      </c>
      <c r="K20" s="56">
        <v>69848.079899999997</v>
      </c>
      <c r="L20" s="57">
        <v>7.1259224185902603</v>
      </c>
      <c r="M20" s="57">
        <v>0.54329458811651599</v>
      </c>
      <c r="N20" s="56">
        <v>33042433.954399999</v>
      </c>
      <c r="O20" s="56">
        <v>338098528.53979999</v>
      </c>
      <c r="P20" s="56">
        <v>39136</v>
      </c>
      <c r="Q20" s="56">
        <v>42334</v>
      </c>
      <c r="R20" s="57">
        <v>-7.5542117446969401</v>
      </c>
      <c r="S20" s="56">
        <v>24.556685031684399</v>
      </c>
      <c r="T20" s="56">
        <v>25.451938382860099</v>
      </c>
      <c r="U20" s="58">
        <v>-3.64566043837198</v>
      </c>
    </row>
    <row r="21" spans="1:21" ht="12" customHeight="1" thickBot="1">
      <c r="A21" s="74"/>
      <c r="B21" s="71" t="s">
        <v>19</v>
      </c>
      <c r="C21" s="72"/>
      <c r="D21" s="56">
        <v>292064.38640000002</v>
      </c>
      <c r="E21" s="56">
        <v>314648.72820000001</v>
      </c>
      <c r="F21" s="57">
        <v>92.822363551507905</v>
      </c>
      <c r="G21" s="56">
        <v>281056.87209999998</v>
      </c>
      <c r="H21" s="57">
        <v>3.9164722135253398</v>
      </c>
      <c r="I21" s="56">
        <v>41229.2546</v>
      </c>
      <c r="J21" s="57">
        <v>14.1164950332335</v>
      </c>
      <c r="K21" s="56">
        <v>42685.684399999998</v>
      </c>
      <c r="L21" s="57">
        <v>15.187561179721801</v>
      </c>
      <c r="M21" s="57">
        <v>-3.4119865253934997E-2</v>
      </c>
      <c r="N21" s="56">
        <v>8209956.6807000004</v>
      </c>
      <c r="O21" s="56">
        <v>109401326.73379999</v>
      </c>
      <c r="P21" s="56">
        <v>25411</v>
      </c>
      <c r="Q21" s="56">
        <v>27053</v>
      </c>
      <c r="R21" s="57">
        <v>-6.0695671459727203</v>
      </c>
      <c r="S21" s="56">
        <v>11.493620337649</v>
      </c>
      <c r="T21" s="56">
        <v>11.631788966103599</v>
      </c>
      <c r="U21" s="58">
        <v>-1.2021332216963401</v>
      </c>
    </row>
    <row r="22" spans="1:21" ht="12" customHeight="1" thickBot="1">
      <c r="A22" s="74"/>
      <c r="B22" s="71" t="s">
        <v>20</v>
      </c>
      <c r="C22" s="72"/>
      <c r="D22" s="56">
        <v>1116156.2634000001</v>
      </c>
      <c r="E22" s="56">
        <v>1273910.3684</v>
      </c>
      <c r="F22" s="57">
        <v>87.616545958556301</v>
      </c>
      <c r="G22" s="56">
        <v>1028041.8364</v>
      </c>
      <c r="H22" s="57">
        <v>8.5710934983501694</v>
      </c>
      <c r="I22" s="56">
        <v>82623.003899999996</v>
      </c>
      <c r="J22" s="57">
        <v>7.4024584737191201</v>
      </c>
      <c r="K22" s="56">
        <v>108807.6033</v>
      </c>
      <c r="L22" s="57">
        <v>10.583966473681899</v>
      </c>
      <c r="M22" s="57">
        <v>-0.24065045645573899</v>
      </c>
      <c r="N22" s="56">
        <v>30348211.244899999</v>
      </c>
      <c r="O22" s="56">
        <v>389620260.79589999</v>
      </c>
      <c r="P22" s="56">
        <v>67894</v>
      </c>
      <c r="Q22" s="56">
        <v>67679</v>
      </c>
      <c r="R22" s="57">
        <v>0.31767608859469798</v>
      </c>
      <c r="S22" s="56">
        <v>16.439689271511501</v>
      </c>
      <c r="T22" s="56">
        <v>16.387392866324902</v>
      </c>
      <c r="U22" s="58">
        <v>0.31811066695308798</v>
      </c>
    </row>
    <row r="23" spans="1:21" ht="12" thickBot="1">
      <c r="A23" s="74"/>
      <c r="B23" s="71" t="s">
        <v>21</v>
      </c>
      <c r="C23" s="72"/>
      <c r="D23" s="56">
        <v>2122375.0798999998</v>
      </c>
      <c r="E23" s="56">
        <v>2882665.2546000001</v>
      </c>
      <c r="F23" s="57">
        <v>73.625443554822397</v>
      </c>
      <c r="G23" s="56">
        <v>2071727.8112000001</v>
      </c>
      <c r="H23" s="57">
        <v>2.4446873969734302</v>
      </c>
      <c r="I23" s="56">
        <v>239670.53909999999</v>
      </c>
      <c r="J23" s="57">
        <v>11.2925628165259</v>
      </c>
      <c r="K23" s="56">
        <v>234984.81630000001</v>
      </c>
      <c r="L23" s="57">
        <v>11.342456042229299</v>
      </c>
      <c r="M23" s="57">
        <v>1.9940534345069E-2</v>
      </c>
      <c r="N23" s="56">
        <v>61726771.350900002</v>
      </c>
      <c r="O23" s="56">
        <v>846760486.57980001</v>
      </c>
      <c r="P23" s="56">
        <v>68413</v>
      </c>
      <c r="Q23" s="56">
        <v>71731</v>
      </c>
      <c r="R23" s="57">
        <v>-4.6256151454740602</v>
      </c>
      <c r="S23" s="56">
        <v>31.0229792568664</v>
      </c>
      <c r="T23" s="56">
        <v>31.53657850023</v>
      </c>
      <c r="U23" s="58">
        <v>-1.6555445533167801</v>
      </c>
    </row>
    <row r="24" spans="1:21" ht="12" thickBot="1">
      <c r="A24" s="74"/>
      <c r="B24" s="71" t="s">
        <v>22</v>
      </c>
      <c r="C24" s="72"/>
      <c r="D24" s="56">
        <v>247288.35019999999</v>
      </c>
      <c r="E24" s="56">
        <v>228758.50709999999</v>
      </c>
      <c r="F24" s="57">
        <v>108.100176616339</v>
      </c>
      <c r="G24" s="56">
        <v>216093.53940000001</v>
      </c>
      <c r="H24" s="57">
        <v>14.4357905778279</v>
      </c>
      <c r="I24" s="56">
        <v>36346.610999999997</v>
      </c>
      <c r="J24" s="57">
        <v>14.6980684575735</v>
      </c>
      <c r="K24" s="56">
        <v>30130.508300000001</v>
      </c>
      <c r="L24" s="57">
        <v>13.9432712258125</v>
      </c>
      <c r="M24" s="57">
        <v>0.20630593543621001</v>
      </c>
      <c r="N24" s="56">
        <v>7607671.1216000002</v>
      </c>
      <c r="O24" s="56">
        <v>82516781.749899998</v>
      </c>
      <c r="P24" s="56">
        <v>25114</v>
      </c>
      <c r="Q24" s="56">
        <v>24258</v>
      </c>
      <c r="R24" s="57">
        <v>3.5287327891829499</v>
      </c>
      <c r="S24" s="56">
        <v>9.8466333598789504</v>
      </c>
      <c r="T24" s="56">
        <v>10.2687775908979</v>
      </c>
      <c r="U24" s="58">
        <v>-4.2871935573326496</v>
      </c>
    </row>
    <row r="25" spans="1:21" ht="12" thickBot="1">
      <c r="A25" s="74"/>
      <c r="B25" s="71" t="s">
        <v>23</v>
      </c>
      <c r="C25" s="72"/>
      <c r="D25" s="56">
        <v>273034.6151</v>
      </c>
      <c r="E25" s="56">
        <v>339412.79019999999</v>
      </c>
      <c r="F25" s="57">
        <v>80.443231069493194</v>
      </c>
      <c r="G25" s="56">
        <v>220777.43659999999</v>
      </c>
      <c r="H25" s="57">
        <v>23.6696191896994</v>
      </c>
      <c r="I25" s="56">
        <v>21828.161400000001</v>
      </c>
      <c r="J25" s="57">
        <v>7.99464983295446</v>
      </c>
      <c r="K25" s="56">
        <v>21508.932000000001</v>
      </c>
      <c r="L25" s="57">
        <v>9.7423596954653693</v>
      </c>
      <c r="M25" s="57">
        <v>1.4841713200823E-2</v>
      </c>
      <c r="N25" s="56">
        <v>8546459.8084999993</v>
      </c>
      <c r="O25" s="56">
        <v>96807395.733899996</v>
      </c>
      <c r="P25" s="56">
        <v>18427</v>
      </c>
      <c r="Q25" s="56">
        <v>18568</v>
      </c>
      <c r="R25" s="57">
        <v>-0.75937096079276001</v>
      </c>
      <c r="S25" s="56">
        <v>14.817095300374501</v>
      </c>
      <c r="T25" s="56">
        <v>15.443070723825899</v>
      </c>
      <c r="U25" s="58">
        <v>-4.2246837909969202</v>
      </c>
    </row>
    <row r="26" spans="1:21" ht="12" thickBot="1">
      <c r="A26" s="74"/>
      <c r="B26" s="71" t="s">
        <v>24</v>
      </c>
      <c r="C26" s="72"/>
      <c r="D26" s="56">
        <v>482478.53129999997</v>
      </c>
      <c r="E26" s="56">
        <v>498505.17479999998</v>
      </c>
      <c r="F26" s="57">
        <v>96.785059752603402</v>
      </c>
      <c r="G26" s="56">
        <v>433610.3138</v>
      </c>
      <c r="H26" s="57">
        <v>11.270077289383901</v>
      </c>
      <c r="I26" s="56">
        <v>120223.32279999999</v>
      </c>
      <c r="J26" s="57">
        <v>24.917859552438099</v>
      </c>
      <c r="K26" s="56">
        <v>96345.589600000007</v>
      </c>
      <c r="L26" s="57">
        <v>22.219395280444999</v>
      </c>
      <c r="M26" s="57">
        <v>0.24783421118842799</v>
      </c>
      <c r="N26" s="56">
        <v>12767391.0496</v>
      </c>
      <c r="O26" s="56">
        <v>186543055.6557</v>
      </c>
      <c r="P26" s="56">
        <v>34190</v>
      </c>
      <c r="Q26" s="56">
        <v>38160</v>
      </c>
      <c r="R26" s="57">
        <v>-10.403563941299801</v>
      </c>
      <c r="S26" s="56">
        <v>14.1116856186019</v>
      </c>
      <c r="T26" s="56">
        <v>13.6069507101677</v>
      </c>
      <c r="U26" s="58">
        <v>3.5767159365347498</v>
      </c>
    </row>
    <row r="27" spans="1:21" ht="12" thickBot="1">
      <c r="A27" s="74"/>
      <c r="B27" s="71" t="s">
        <v>25</v>
      </c>
      <c r="C27" s="72"/>
      <c r="D27" s="56">
        <v>172987.86960000001</v>
      </c>
      <c r="E27" s="56">
        <v>330139.89529999997</v>
      </c>
      <c r="F27" s="57">
        <v>52.3983535654802</v>
      </c>
      <c r="G27" s="56">
        <v>249109.63310000001</v>
      </c>
      <c r="H27" s="57">
        <v>-30.5575350710915</v>
      </c>
      <c r="I27" s="56">
        <v>38463.717100000002</v>
      </c>
      <c r="J27" s="57">
        <v>22.234921551979198</v>
      </c>
      <c r="K27" s="56">
        <v>69188.797000000006</v>
      </c>
      <c r="L27" s="57">
        <v>27.774436555902099</v>
      </c>
      <c r="M27" s="57">
        <v>-0.44407593761169201</v>
      </c>
      <c r="N27" s="56">
        <v>7803228.6266000001</v>
      </c>
      <c r="O27" s="56">
        <v>67972905.7667</v>
      </c>
      <c r="P27" s="56">
        <v>23587</v>
      </c>
      <c r="Q27" s="56">
        <v>24393</v>
      </c>
      <c r="R27" s="57">
        <v>-3.3042266223916701</v>
      </c>
      <c r="S27" s="56">
        <v>7.3340344087845004</v>
      </c>
      <c r="T27" s="56">
        <v>7.4017378059279304</v>
      </c>
      <c r="U27" s="58">
        <v>-0.92313988958568105</v>
      </c>
    </row>
    <row r="28" spans="1:21" ht="12" thickBot="1">
      <c r="A28" s="74"/>
      <c r="B28" s="71" t="s">
        <v>26</v>
      </c>
      <c r="C28" s="72"/>
      <c r="D28" s="56">
        <v>909382.31299999997</v>
      </c>
      <c r="E28" s="56">
        <v>943128.84050000005</v>
      </c>
      <c r="F28" s="57">
        <v>96.421853934388295</v>
      </c>
      <c r="G28" s="56">
        <v>887994.01809999999</v>
      </c>
      <c r="H28" s="57">
        <v>2.4086079933019602</v>
      </c>
      <c r="I28" s="56">
        <v>47510.39</v>
      </c>
      <c r="J28" s="57">
        <v>5.2244682264894697</v>
      </c>
      <c r="K28" s="56">
        <v>50507.1728</v>
      </c>
      <c r="L28" s="57">
        <v>5.6877829997174798</v>
      </c>
      <c r="M28" s="57">
        <v>-5.9333806148024998E-2</v>
      </c>
      <c r="N28" s="56">
        <v>26140320.422800001</v>
      </c>
      <c r="O28" s="56">
        <v>279110801.43260002</v>
      </c>
      <c r="P28" s="56">
        <v>41690</v>
      </c>
      <c r="Q28" s="56">
        <v>41167</v>
      </c>
      <c r="R28" s="57">
        <v>1.2704350572060099</v>
      </c>
      <c r="S28" s="56">
        <v>21.8129602542576</v>
      </c>
      <c r="T28" s="56">
        <v>21.790668003497899</v>
      </c>
      <c r="U28" s="58">
        <v>0.102197274005109</v>
      </c>
    </row>
    <row r="29" spans="1:21" ht="12" thickBot="1">
      <c r="A29" s="74"/>
      <c r="B29" s="71" t="s">
        <v>27</v>
      </c>
      <c r="C29" s="72"/>
      <c r="D29" s="56">
        <v>692321.42590000003</v>
      </c>
      <c r="E29" s="56">
        <v>744903.63190000004</v>
      </c>
      <c r="F29" s="57">
        <v>92.941072677296503</v>
      </c>
      <c r="G29" s="56">
        <v>638964.77</v>
      </c>
      <c r="H29" s="57">
        <v>8.3504847849436299</v>
      </c>
      <c r="I29" s="56">
        <v>99296.566500000001</v>
      </c>
      <c r="J29" s="57">
        <v>14.342552864215801</v>
      </c>
      <c r="K29" s="56">
        <v>101025.82</v>
      </c>
      <c r="L29" s="57">
        <v>15.810859180859101</v>
      </c>
      <c r="M29" s="57">
        <v>-1.7116945945105998E-2</v>
      </c>
      <c r="N29" s="56">
        <v>17342877.758400001</v>
      </c>
      <c r="O29" s="56">
        <v>201833464.25029999</v>
      </c>
      <c r="P29" s="56">
        <v>101226</v>
      </c>
      <c r="Q29" s="56">
        <v>101587</v>
      </c>
      <c r="R29" s="57">
        <v>-0.35536042997628098</v>
      </c>
      <c r="S29" s="56">
        <v>6.8393636605220003</v>
      </c>
      <c r="T29" s="56">
        <v>6.8371302883242899</v>
      </c>
      <c r="U29" s="58">
        <v>3.2654678250219997E-2</v>
      </c>
    </row>
    <row r="30" spans="1:21" ht="12" thickBot="1">
      <c r="A30" s="74"/>
      <c r="B30" s="71" t="s">
        <v>28</v>
      </c>
      <c r="C30" s="72"/>
      <c r="D30" s="56">
        <v>1101052.0793999999</v>
      </c>
      <c r="E30" s="56">
        <v>1142029.1273000001</v>
      </c>
      <c r="F30" s="57">
        <v>96.411908687751406</v>
      </c>
      <c r="G30" s="56">
        <v>999790.06189999997</v>
      </c>
      <c r="H30" s="57">
        <v>10.1283280719516</v>
      </c>
      <c r="I30" s="56">
        <v>134945.0821</v>
      </c>
      <c r="J30" s="57">
        <v>12.2560126468801</v>
      </c>
      <c r="K30" s="56">
        <v>119070.2065</v>
      </c>
      <c r="L30" s="57">
        <v>11.9095209121922</v>
      </c>
      <c r="M30" s="57">
        <v>0.13332365892890299</v>
      </c>
      <c r="N30" s="56">
        <v>31975004.167800002</v>
      </c>
      <c r="O30" s="56">
        <v>326471672.10939997</v>
      </c>
      <c r="P30" s="56">
        <v>76886</v>
      </c>
      <c r="Q30" s="56">
        <v>75832</v>
      </c>
      <c r="R30" s="57">
        <v>1.3899145479481001</v>
      </c>
      <c r="S30" s="56">
        <v>14.320579551543799</v>
      </c>
      <c r="T30" s="56">
        <v>14.4536350669902</v>
      </c>
      <c r="U30" s="58">
        <v>-0.92912102451888301</v>
      </c>
    </row>
    <row r="31" spans="1:21" ht="12" thickBot="1">
      <c r="A31" s="74"/>
      <c r="B31" s="71" t="s">
        <v>29</v>
      </c>
      <c r="C31" s="72"/>
      <c r="D31" s="56">
        <v>814094.7058</v>
      </c>
      <c r="E31" s="56">
        <v>1114962.7164</v>
      </c>
      <c r="F31" s="57">
        <v>73.0154196033169</v>
      </c>
      <c r="G31" s="56">
        <v>675139.20539999998</v>
      </c>
      <c r="H31" s="57">
        <v>20.581755479253001</v>
      </c>
      <c r="I31" s="56">
        <v>32610.147099999998</v>
      </c>
      <c r="J31" s="57">
        <v>4.0056945300921001</v>
      </c>
      <c r="K31" s="56">
        <v>38983.745199999998</v>
      </c>
      <c r="L31" s="57">
        <v>5.7741788490720598</v>
      </c>
      <c r="M31" s="57">
        <v>-0.16349373481950599</v>
      </c>
      <c r="N31" s="56">
        <v>27785374.502900001</v>
      </c>
      <c r="O31" s="56">
        <v>336361694.7446</v>
      </c>
      <c r="P31" s="56">
        <v>28155</v>
      </c>
      <c r="Q31" s="56">
        <v>31012</v>
      </c>
      <c r="R31" s="57">
        <v>-9.2125628788855902</v>
      </c>
      <c r="S31" s="56">
        <v>28.9147471426034</v>
      </c>
      <c r="T31" s="56">
        <v>31.281921494905198</v>
      </c>
      <c r="U31" s="58">
        <v>-8.1867371712682804</v>
      </c>
    </row>
    <row r="32" spans="1:21" ht="12" thickBot="1">
      <c r="A32" s="74"/>
      <c r="B32" s="71" t="s">
        <v>30</v>
      </c>
      <c r="C32" s="72"/>
      <c r="D32" s="56">
        <v>112943.2001</v>
      </c>
      <c r="E32" s="56">
        <v>93046.512600000002</v>
      </c>
      <c r="F32" s="57">
        <v>121.383592940806</v>
      </c>
      <c r="G32" s="56">
        <v>83033.154599999994</v>
      </c>
      <c r="H32" s="57">
        <v>36.021810376935903</v>
      </c>
      <c r="I32" s="56">
        <v>23092.584800000001</v>
      </c>
      <c r="J32" s="57">
        <v>20.4461931126033</v>
      </c>
      <c r="K32" s="56">
        <v>21997.803</v>
      </c>
      <c r="L32" s="57">
        <v>26.492794481880399</v>
      </c>
      <c r="M32" s="57">
        <v>4.9767779082301997E-2</v>
      </c>
      <c r="N32" s="56">
        <v>2608770.9010999999</v>
      </c>
      <c r="O32" s="56">
        <v>33013019.628800001</v>
      </c>
      <c r="P32" s="56">
        <v>21948</v>
      </c>
      <c r="Q32" s="56">
        <v>20809</v>
      </c>
      <c r="R32" s="57">
        <v>5.4735931568071603</v>
      </c>
      <c r="S32" s="56">
        <v>5.1459449653727001</v>
      </c>
      <c r="T32" s="56">
        <v>5.3484658032582102</v>
      </c>
      <c r="U32" s="58">
        <v>-3.9355422424506799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17.547799999999999</v>
      </c>
      <c r="O33" s="56">
        <v>511.00470000000001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154243.32740000001</v>
      </c>
      <c r="E35" s="56">
        <v>165841.77799999999</v>
      </c>
      <c r="F35" s="57">
        <v>93.006315573871902</v>
      </c>
      <c r="G35" s="56">
        <v>142126.25959999999</v>
      </c>
      <c r="H35" s="57">
        <v>8.52556581317363</v>
      </c>
      <c r="I35" s="56">
        <v>24870.559799999999</v>
      </c>
      <c r="J35" s="57">
        <v>16.124237086446598</v>
      </c>
      <c r="K35" s="56">
        <v>20523.3845</v>
      </c>
      <c r="L35" s="57">
        <v>14.440248098951599</v>
      </c>
      <c r="M35" s="57">
        <v>0.21181571197479601</v>
      </c>
      <c r="N35" s="56">
        <v>5269083.5972999996</v>
      </c>
      <c r="O35" s="56">
        <v>54224577.1347</v>
      </c>
      <c r="P35" s="56">
        <v>10527</v>
      </c>
      <c r="Q35" s="56">
        <v>11209</v>
      </c>
      <c r="R35" s="57">
        <v>-6.0843964671246296</v>
      </c>
      <c r="S35" s="56">
        <v>14.6521637123587</v>
      </c>
      <c r="T35" s="56">
        <v>14.5837209563743</v>
      </c>
      <c r="U35" s="58">
        <v>0.46711705743926302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61554.69</v>
      </c>
      <c r="E37" s="59"/>
      <c r="F37" s="59"/>
      <c r="G37" s="56">
        <v>51395.77</v>
      </c>
      <c r="H37" s="57">
        <v>19.766062460004001</v>
      </c>
      <c r="I37" s="56">
        <v>2225.13</v>
      </c>
      <c r="J37" s="57">
        <v>3.61488296017736</v>
      </c>
      <c r="K37" s="56">
        <v>5884.03</v>
      </c>
      <c r="L37" s="57">
        <v>11.4484713430697</v>
      </c>
      <c r="M37" s="57">
        <v>-0.621835714637757</v>
      </c>
      <c r="N37" s="56">
        <v>4520768.59</v>
      </c>
      <c r="O37" s="56">
        <v>44621178.090000004</v>
      </c>
      <c r="P37" s="56">
        <v>50</v>
      </c>
      <c r="Q37" s="56">
        <v>67</v>
      </c>
      <c r="R37" s="57">
        <v>-25.373134328358201</v>
      </c>
      <c r="S37" s="56">
        <v>1231.0938000000001</v>
      </c>
      <c r="T37" s="56">
        <v>1203.6741791044799</v>
      </c>
      <c r="U37" s="58">
        <v>2.22725684229118</v>
      </c>
    </row>
    <row r="38" spans="1:21" ht="12" thickBot="1">
      <c r="A38" s="74"/>
      <c r="B38" s="71" t="s">
        <v>35</v>
      </c>
      <c r="C38" s="72"/>
      <c r="D38" s="56">
        <v>80153.02</v>
      </c>
      <c r="E38" s="59"/>
      <c r="F38" s="59"/>
      <c r="G38" s="56">
        <v>193133.4</v>
      </c>
      <c r="H38" s="57">
        <v>-58.498623231403798</v>
      </c>
      <c r="I38" s="56">
        <v>-3059.04</v>
      </c>
      <c r="J38" s="57">
        <v>-3.81649998964481</v>
      </c>
      <c r="K38" s="56">
        <v>-18160.72</v>
      </c>
      <c r="L38" s="57">
        <v>-9.4032000679323193</v>
      </c>
      <c r="M38" s="57">
        <v>-0.83155733913633401</v>
      </c>
      <c r="N38" s="56">
        <v>8217833.9500000002</v>
      </c>
      <c r="O38" s="56">
        <v>103179692.09</v>
      </c>
      <c r="P38" s="56">
        <v>56</v>
      </c>
      <c r="Q38" s="56">
        <v>39</v>
      </c>
      <c r="R38" s="57">
        <v>43.589743589743598</v>
      </c>
      <c r="S38" s="56">
        <v>1431.3039285714301</v>
      </c>
      <c r="T38" s="56">
        <v>1666.8874358974399</v>
      </c>
      <c r="U38" s="58">
        <v>-16.459362866497599</v>
      </c>
    </row>
    <row r="39" spans="1:21" ht="12" thickBot="1">
      <c r="A39" s="74"/>
      <c r="B39" s="71" t="s">
        <v>36</v>
      </c>
      <c r="C39" s="72"/>
      <c r="D39" s="56">
        <v>23716.23</v>
      </c>
      <c r="E39" s="59"/>
      <c r="F39" s="59"/>
      <c r="G39" s="56">
        <v>25098.29</v>
      </c>
      <c r="H39" s="57">
        <v>-5.50659028961734</v>
      </c>
      <c r="I39" s="56">
        <v>579.47</v>
      </c>
      <c r="J39" s="57">
        <v>2.44334786768386</v>
      </c>
      <c r="K39" s="56">
        <v>-821.38</v>
      </c>
      <c r="L39" s="57">
        <v>-3.2726532365352399</v>
      </c>
      <c r="M39" s="57">
        <v>-1.70548345467384</v>
      </c>
      <c r="N39" s="56">
        <v>3711480.43</v>
      </c>
      <c r="O39" s="56">
        <v>94279476.609999999</v>
      </c>
      <c r="P39" s="56">
        <v>7</v>
      </c>
      <c r="Q39" s="56">
        <v>1</v>
      </c>
      <c r="R39" s="57">
        <v>600</v>
      </c>
      <c r="S39" s="56">
        <v>3388.0328571428599</v>
      </c>
      <c r="T39" s="56">
        <v>6901.71</v>
      </c>
      <c r="U39" s="58">
        <v>-103.70847305832299</v>
      </c>
    </row>
    <row r="40" spans="1:21" ht="12" thickBot="1">
      <c r="A40" s="74"/>
      <c r="B40" s="71" t="s">
        <v>37</v>
      </c>
      <c r="C40" s="72"/>
      <c r="D40" s="56">
        <v>63583.83</v>
      </c>
      <c r="E40" s="59"/>
      <c r="F40" s="59"/>
      <c r="G40" s="56">
        <v>78051.38</v>
      </c>
      <c r="H40" s="57">
        <v>-18.535931075145601</v>
      </c>
      <c r="I40" s="56">
        <v>-3140.18</v>
      </c>
      <c r="J40" s="57">
        <v>-4.9386455644461797</v>
      </c>
      <c r="K40" s="56">
        <v>-10323.93</v>
      </c>
      <c r="L40" s="57">
        <v>-13.227094767574901</v>
      </c>
      <c r="M40" s="57">
        <v>-0.69583482259178397</v>
      </c>
      <c r="N40" s="56">
        <v>7108982.6100000003</v>
      </c>
      <c r="O40" s="56">
        <v>74606040.969999999</v>
      </c>
      <c r="P40" s="56">
        <v>43</v>
      </c>
      <c r="Q40" s="56">
        <v>35</v>
      </c>
      <c r="R40" s="57">
        <v>22.8571428571429</v>
      </c>
      <c r="S40" s="56">
        <v>1478.69372093023</v>
      </c>
      <c r="T40" s="56">
        <v>1430.2097142857101</v>
      </c>
      <c r="U40" s="58">
        <v>3.2788403682418799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6">
        <v>5.12</v>
      </c>
      <c r="H41" s="59"/>
      <c r="I41" s="59"/>
      <c r="J41" s="59"/>
      <c r="K41" s="56">
        <v>5.12</v>
      </c>
      <c r="L41" s="57">
        <v>100</v>
      </c>
      <c r="M41" s="59"/>
      <c r="N41" s="56">
        <v>2.2200000000000002</v>
      </c>
      <c r="O41" s="56">
        <v>1388.13</v>
      </c>
      <c r="P41" s="59"/>
      <c r="Q41" s="56">
        <v>1</v>
      </c>
      <c r="R41" s="59"/>
      <c r="S41" s="59"/>
      <c r="T41" s="56">
        <v>2.0099999999999998</v>
      </c>
      <c r="U41" s="60"/>
    </row>
    <row r="42" spans="1:21" ht="12" customHeight="1" thickBot="1">
      <c r="A42" s="74"/>
      <c r="B42" s="71" t="s">
        <v>32</v>
      </c>
      <c r="C42" s="72"/>
      <c r="D42" s="56">
        <v>34444.444499999998</v>
      </c>
      <c r="E42" s="59"/>
      <c r="F42" s="59"/>
      <c r="G42" s="56">
        <v>112226.49559999999</v>
      </c>
      <c r="H42" s="57">
        <v>-69.308099378984807</v>
      </c>
      <c r="I42" s="56">
        <v>2406.8807000000002</v>
      </c>
      <c r="J42" s="57">
        <v>6.98771815001981</v>
      </c>
      <c r="K42" s="56">
        <v>7969.6189999999997</v>
      </c>
      <c r="L42" s="57">
        <v>7.1013702757016297</v>
      </c>
      <c r="M42" s="57">
        <v>-0.69799300317869695</v>
      </c>
      <c r="N42" s="56">
        <v>1299126.4931000001</v>
      </c>
      <c r="O42" s="56">
        <v>18834825.6261</v>
      </c>
      <c r="P42" s="56">
        <v>62</v>
      </c>
      <c r="Q42" s="56">
        <v>54</v>
      </c>
      <c r="R42" s="57">
        <v>14.814814814814801</v>
      </c>
      <c r="S42" s="56">
        <v>555.55555645161303</v>
      </c>
      <c r="T42" s="56">
        <v>502.706551851852</v>
      </c>
      <c r="U42" s="58">
        <v>9.5128208126137395</v>
      </c>
    </row>
    <row r="43" spans="1:21" ht="12" thickBot="1">
      <c r="A43" s="74"/>
      <c r="B43" s="71" t="s">
        <v>33</v>
      </c>
      <c r="C43" s="72"/>
      <c r="D43" s="56">
        <v>280120.79320000001</v>
      </c>
      <c r="E43" s="56">
        <v>814419.02960000001</v>
      </c>
      <c r="F43" s="57">
        <v>34.3951679687029</v>
      </c>
      <c r="G43" s="56">
        <v>265844.36869999999</v>
      </c>
      <c r="H43" s="57">
        <v>5.3702188877698704</v>
      </c>
      <c r="I43" s="56">
        <v>16506.834699999999</v>
      </c>
      <c r="J43" s="57">
        <v>5.8927559469726702</v>
      </c>
      <c r="K43" s="56">
        <v>16846.784899999999</v>
      </c>
      <c r="L43" s="57">
        <v>6.3370854844065798</v>
      </c>
      <c r="M43" s="57">
        <v>-2.0178936338173002E-2</v>
      </c>
      <c r="N43" s="56">
        <v>8891473.4297000002</v>
      </c>
      <c r="O43" s="56">
        <v>124211184.3443</v>
      </c>
      <c r="P43" s="56">
        <v>1403</v>
      </c>
      <c r="Q43" s="56">
        <v>1426</v>
      </c>
      <c r="R43" s="57">
        <v>-1.61290322580645</v>
      </c>
      <c r="S43" s="56">
        <v>199.65844133998601</v>
      </c>
      <c r="T43" s="56">
        <v>183.53846935483901</v>
      </c>
      <c r="U43" s="58">
        <v>8.0737743302810401</v>
      </c>
    </row>
    <row r="44" spans="1:21" ht="12" thickBot="1">
      <c r="A44" s="74"/>
      <c r="B44" s="71" t="s">
        <v>38</v>
      </c>
      <c r="C44" s="72"/>
      <c r="D44" s="56">
        <v>41420.53</v>
      </c>
      <c r="E44" s="59"/>
      <c r="F44" s="59"/>
      <c r="G44" s="56">
        <v>63747.83</v>
      </c>
      <c r="H44" s="57">
        <v>-35.024407889648998</v>
      </c>
      <c r="I44" s="56">
        <v>-4447.0200000000004</v>
      </c>
      <c r="J44" s="57">
        <v>-10.7362701539551</v>
      </c>
      <c r="K44" s="56">
        <v>-4295.8100000000004</v>
      </c>
      <c r="L44" s="57">
        <v>-6.7387548721266297</v>
      </c>
      <c r="M44" s="57">
        <v>3.5199415244156998E-2</v>
      </c>
      <c r="N44" s="56">
        <v>4713316</v>
      </c>
      <c r="O44" s="56">
        <v>49646633.090000004</v>
      </c>
      <c r="P44" s="56">
        <v>32</v>
      </c>
      <c r="Q44" s="56">
        <v>35</v>
      </c>
      <c r="R44" s="57">
        <v>-8.5714285714285801</v>
      </c>
      <c r="S44" s="56">
        <v>1294.3915625</v>
      </c>
      <c r="T44" s="56">
        <v>1055.09228571429</v>
      </c>
      <c r="U44" s="58">
        <v>18.487394673952402</v>
      </c>
    </row>
    <row r="45" spans="1:21" ht="12" thickBot="1">
      <c r="A45" s="74"/>
      <c r="B45" s="71" t="s">
        <v>39</v>
      </c>
      <c r="C45" s="72"/>
      <c r="D45" s="56">
        <v>52959.839999999997</v>
      </c>
      <c r="E45" s="59"/>
      <c r="F45" s="59"/>
      <c r="G45" s="56">
        <v>30359.01</v>
      </c>
      <c r="H45" s="57">
        <v>74.445214122594905</v>
      </c>
      <c r="I45" s="56">
        <v>7433.18</v>
      </c>
      <c r="J45" s="57">
        <v>14.0355031284082</v>
      </c>
      <c r="K45" s="56">
        <v>3796.29</v>
      </c>
      <c r="L45" s="57">
        <v>12.5046567724046</v>
      </c>
      <c r="M45" s="57">
        <v>0.95801163767783803</v>
      </c>
      <c r="N45" s="56">
        <v>2017346.37</v>
      </c>
      <c r="O45" s="56">
        <v>21972643.07</v>
      </c>
      <c r="P45" s="56">
        <v>27</v>
      </c>
      <c r="Q45" s="56">
        <v>27</v>
      </c>
      <c r="R45" s="57">
        <v>0</v>
      </c>
      <c r="S45" s="56">
        <v>1961.47555555556</v>
      </c>
      <c r="T45" s="56">
        <v>1170.1174074074099</v>
      </c>
      <c r="U45" s="58">
        <v>40.345042583210201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6239.0949000000001</v>
      </c>
      <c r="E47" s="62"/>
      <c r="F47" s="62"/>
      <c r="G47" s="61">
        <v>17586.914799999999</v>
      </c>
      <c r="H47" s="63">
        <v>-64.524221724210605</v>
      </c>
      <c r="I47" s="61">
        <v>629.74649999999997</v>
      </c>
      <c r="J47" s="63">
        <v>10.0935553969535</v>
      </c>
      <c r="K47" s="61">
        <v>2014.9177999999999</v>
      </c>
      <c r="L47" s="63">
        <v>11.456914546489999</v>
      </c>
      <c r="M47" s="63">
        <v>-0.68745796974943596</v>
      </c>
      <c r="N47" s="61">
        <v>398952.36820000003</v>
      </c>
      <c r="O47" s="61">
        <v>6689315.5011</v>
      </c>
      <c r="P47" s="61">
        <v>15</v>
      </c>
      <c r="Q47" s="61">
        <v>13</v>
      </c>
      <c r="R47" s="63">
        <v>15.384615384615399</v>
      </c>
      <c r="S47" s="61">
        <v>415.93966</v>
      </c>
      <c r="T47" s="61">
        <v>3038.7466307692298</v>
      </c>
      <c r="U47" s="64">
        <v>-630.57390842922496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57194</v>
      </c>
      <c r="D2" s="37">
        <v>485154.94626495702</v>
      </c>
      <c r="E2" s="37">
        <v>329868.836305128</v>
      </c>
      <c r="F2" s="37">
        <v>155286.10995982899</v>
      </c>
      <c r="G2" s="37">
        <v>329868.836305128</v>
      </c>
      <c r="H2" s="37">
        <v>0.32007528966843302</v>
      </c>
    </row>
    <row r="3" spans="1:8">
      <c r="A3" s="37">
        <v>2</v>
      </c>
      <c r="B3" s="37">
        <v>13</v>
      </c>
      <c r="C3" s="37">
        <v>6727</v>
      </c>
      <c r="D3" s="37">
        <v>64537.1879683761</v>
      </c>
      <c r="E3" s="37">
        <v>50006.4036692308</v>
      </c>
      <c r="F3" s="37">
        <v>14530.7842991453</v>
      </c>
      <c r="G3" s="37">
        <v>50006.4036692308</v>
      </c>
      <c r="H3" s="37">
        <v>0.225153663439218</v>
      </c>
    </row>
    <row r="4" spans="1:8">
      <c r="A4" s="37">
        <v>3</v>
      </c>
      <c r="B4" s="37">
        <v>14</v>
      </c>
      <c r="C4" s="37">
        <v>93618</v>
      </c>
      <c r="D4" s="37">
        <v>78847.830126624307</v>
      </c>
      <c r="E4" s="37">
        <v>52266.516130835102</v>
      </c>
      <c r="F4" s="37">
        <v>26581.262713737899</v>
      </c>
      <c r="G4" s="37">
        <v>52266.516130835102</v>
      </c>
      <c r="H4" s="37">
        <v>0.33712126204766801</v>
      </c>
    </row>
    <row r="5" spans="1:8">
      <c r="A5" s="37">
        <v>4</v>
      </c>
      <c r="B5" s="37">
        <v>15</v>
      </c>
      <c r="C5" s="37">
        <v>2383</v>
      </c>
      <c r="D5" s="37">
        <v>35958.806432236597</v>
      </c>
      <c r="E5" s="37">
        <v>27051.946690575602</v>
      </c>
      <c r="F5" s="37">
        <v>8906.85974166099</v>
      </c>
      <c r="G5" s="37">
        <v>27051.946690575602</v>
      </c>
      <c r="H5" s="37">
        <v>0.24769620088602601</v>
      </c>
    </row>
    <row r="6" spans="1:8">
      <c r="A6" s="37">
        <v>5</v>
      </c>
      <c r="B6" s="37">
        <v>16</v>
      </c>
      <c r="C6" s="37">
        <v>1639</v>
      </c>
      <c r="D6" s="37">
        <v>84344.164977777793</v>
      </c>
      <c r="E6" s="37">
        <v>65099.873987179497</v>
      </c>
      <c r="F6" s="37">
        <v>19244.2909905983</v>
      </c>
      <c r="G6" s="37">
        <v>65099.873987179497</v>
      </c>
      <c r="H6" s="37">
        <v>0.22816386878296299</v>
      </c>
    </row>
    <row r="7" spans="1:8">
      <c r="A7" s="37">
        <v>6</v>
      </c>
      <c r="B7" s="37">
        <v>17</v>
      </c>
      <c r="C7" s="37">
        <v>11890</v>
      </c>
      <c r="D7" s="37">
        <v>174376.333664103</v>
      </c>
      <c r="E7" s="37">
        <v>114949.089446154</v>
      </c>
      <c r="F7" s="37">
        <v>59427.244217948697</v>
      </c>
      <c r="G7" s="37">
        <v>114949.089446154</v>
      </c>
      <c r="H7" s="37">
        <v>0.34079879401766799</v>
      </c>
    </row>
    <row r="8" spans="1:8">
      <c r="A8" s="37">
        <v>7</v>
      </c>
      <c r="B8" s="37">
        <v>18</v>
      </c>
      <c r="C8" s="37">
        <v>42848</v>
      </c>
      <c r="D8" s="37">
        <v>69222.045613675204</v>
      </c>
      <c r="E8" s="37">
        <v>55871.295805128197</v>
      </c>
      <c r="F8" s="37">
        <v>13350.749808547</v>
      </c>
      <c r="G8" s="37">
        <v>55871.295805128197</v>
      </c>
      <c r="H8" s="37">
        <v>0.19286846683290601</v>
      </c>
    </row>
    <row r="9" spans="1:8">
      <c r="A9" s="37">
        <v>8</v>
      </c>
      <c r="B9" s="37">
        <v>19</v>
      </c>
      <c r="C9" s="37">
        <v>15689</v>
      </c>
      <c r="D9" s="37">
        <v>50636.048570940198</v>
      </c>
      <c r="E9" s="37">
        <v>47940.278843589702</v>
      </c>
      <c r="F9" s="37">
        <v>2695.76972735043</v>
      </c>
      <c r="G9" s="37">
        <v>47940.278843589702</v>
      </c>
      <c r="H9" s="37">
        <v>5.3238153517719801E-2</v>
      </c>
    </row>
    <row r="10" spans="1:8">
      <c r="A10" s="37">
        <v>9</v>
      </c>
      <c r="B10" s="37">
        <v>21</v>
      </c>
      <c r="C10" s="37">
        <v>177027</v>
      </c>
      <c r="D10" s="37">
        <v>697917.20741367503</v>
      </c>
      <c r="E10" s="37">
        <v>663463.48876666697</v>
      </c>
      <c r="F10" s="37">
        <v>34449.821211111099</v>
      </c>
      <c r="G10" s="37">
        <v>663463.48876666697</v>
      </c>
      <c r="H10" s="37">
        <v>4.9361175261449099E-2</v>
      </c>
    </row>
    <row r="11" spans="1:8">
      <c r="A11" s="37">
        <v>10</v>
      </c>
      <c r="B11" s="37">
        <v>22</v>
      </c>
      <c r="C11" s="37">
        <v>31919.875</v>
      </c>
      <c r="D11" s="37">
        <v>500078.45004102599</v>
      </c>
      <c r="E11" s="37">
        <v>473114.19941880298</v>
      </c>
      <c r="F11" s="37">
        <v>26964.2506222222</v>
      </c>
      <c r="G11" s="37">
        <v>473114.19941880298</v>
      </c>
      <c r="H11" s="37">
        <v>5.3920041185558203E-2</v>
      </c>
    </row>
    <row r="12" spans="1:8">
      <c r="A12" s="37">
        <v>11</v>
      </c>
      <c r="B12" s="37">
        <v>23</v>
      </c>
      <c r="C12" s="37">
        <v>122475.178</v>
      </c>
      <c r="D12" s="37">
        <v>1148060.59241966</v>
      </c>
      <c r="E12" s="37">
        <v>971757.841723077</v>
      </c>
      <c r="F12" s="37">
        <v>176201.20719230801</v>
      </c>
      <c r="G12" s="37">
        <v>971757.841723077</v>
      </c>
      <c r="H12" s="37">
        <v>0.15349084739458799</v>
      </c>
    </row>
    <row r="13" spans="1:8">
      <c r="A13" s="37">
        <v>12</v>
      </c>
      <c r="B13" s="37">
        <v>24</v>
      </c>
      <c r="C13" s="37">
        <v>14959</v>
      </c>
      <c r="D13" s="37">
        <v>467049.82801538502</v>
      </c>
      <c r="E13" s="37">
        <v>440835.162436752</v>
      </c>
      <c r="F13" s="37">
        <v>26214.665578632499</v>
      </c>
      <c r="G13" s="37">
        <v>440835.162436752</v>
      </c>
      <c r="H13" s="37">
        <v>5.61281987620579E-2</v>
      </c>
    </row>
    <row r="14" spans="1:8">
      <c r="A14" s="37">
        <v>13</v>
      </c>
      <c r="B14" s="37">
        <v>25</v>
      </c>
      <c r="C14" s="37">
        <v>82996</v>
      </c>
      <c r="D14" s="37">
        <v>961050.54136171995</v>
      </c>
      <c r="E14" s="37">
        <v>853254.26170000003</v>
      </c>
      <c r="F14" s="37">
        <v>107790.97560000001</v>
      </c>
      <c r="G14" s="37">
        <v>853254.26170000003</v>
      </c>
      <c r="H14" s="37">
        <v>0.112160147531486</v>
      </c>
    </row>
    <row r="15" spans="1:8">
      <c r="A15" s="37">
        <v>14</v>
      </c>
      <c r="B15" s="37">
        <v>26</v>
      </c>
      <c r="C15" s="37">
        <v>52369</v>
      </c>
      <c r="D15" s="37">
        <v>292064.09157266503</v>
      </c>
      <c r="E15" s="37">
        <v>250835.13185870199</v>
      </c>
      <c r="F15" s="37">
        <v>41228.180952900701</v>
      </c>
      <c r="G15" s="37">
        <v>250835.13185870199</v>
      </c>
      <c r="H15" s="37">
        <v>0.14116179316056399</v>
      </c>
    </row>
    <row r="16" spans="1:8">
      <c r="A16" s="37">
        <v>15</v>
      </c>
      <c r="B16" s="37">
        <v>27</v>
      </c>
      <c r="C16" s="37">
        <v>142824.86199999999</v>
      </c>
      <c r="D16" s="37">
        <v>1116157.76006636</v>
      </c>
      <c r="E16" s="37">
        <v>1033533.25863254</v>
      </c>
      <c r="F16" s="37">
        <v>82623.749297072805</v>
      </c>
      <c r="G16" s="37">
        <v>1033533.25863254</v>
      </c>
      <c r="H16" s="37">
        <v>7.4025203183854693E-2</v>
      </c>
    </row>
    <row r="17" spans="1:8">
      <c r="A17" s="37">
        <v>16</v>
      </c>
      <c r="B17" s="37">
        <v>29</v>
      </c>
      <c r="C17" s="37">
        <v>167030</v>
      </c>
      <c r="D17" s="37">
        <v>2122376.1843393198</v>
      </c>
      <c r="E17" s="37">
        <v>1882704.5636640999</v>
      </c>
      <c r="F17" s="37">
        <v>238540.834350427</v>
      </c>
      <c r="G17" s="37">
        <v>1882704.5636640999</v>
      </c>
      <c r="H17" s="37">
        <v>0.112453200640388</v>
      </c>
    </row>
    <row r="18" spans="1:8">
      <c r="A18" s="37">
        <v>17</v>
      </c>
      <c r="B18" s="37">
        <v>31</v>
      </c>
      <c r="C18" s="37">
        <v>25552.86</v>
      </c>
      <c r="D18" s="37">
        <v>247288.462161228</v>
      </c>
      <c r="E18" s="37">
        <v>210941.732840974</v>
      </c>
      <c r="F18" s="37">
        <v>36346.729320254599</v>
      </c>
      <c r="G18" s="37">
        <v>210941.732840974</v>
      </c>
      <c r="H18" s="37">
        <v>0.146981096499994</v>
      </c>
    </row>
    <row r="19" spans="1:8">
      <c r="A19" s="37">
        <v>18</v>
      </c>
      <c r="B19" s="37">
        <v>32</v>
      </c>
      <c r="C19" s="37">
        <v>19256.508999999998</v>
      </c>
      <c r="D19" s="37">
        <v>273034.60351644398</v>
      </c>
      <c r="E19" s="37">
        <v>251206.44850200001</v>
      </c>
      <c r="F19" s="37">
        <v>21828.155014444001</v>
      </c>
      <c r="G19" s="37">
        <v>251206.44850200001</v>
      </c>
      <c r="H19" s="37">
        <v>7.9946478333942694E-2</v>
      </c>
    </row>
    <row r="20" spans="1:8">
      <c r="A20" s="37">
        <v>19</v>
      </c>
      <c r="B20" s="37">
        <v>33</v>
      </c>
      <c r="C20" s="37">
        <v>28318.26</v>
      </c>
      <c r="D20" s="37">
        <v>482478.510078413</v>
      </c>
      <c r="E20" s="37">
        <v>362255.192375343</v>
      </c>
      <c r="F20" s="37">
        <v>120218.394596648</v>
      </c>
      <c r="G20" s="37">
        <v>362255.192375343</v>
      </c>
      <c r="H20" s="37">
        <v>0.24917093462284701</v>
      </c>
    </row>
    <row r="21" spans="1:8">
      <c r="A21" s="37">
        <v>20</v>
      </c>
      <c r="B21" s="37">
        <v>34</v>
      </c>
      <c r="C21" s="37">
        <v>33769.326000000001</v>
      </c>
      <c r="D21" s="37">
        <v>172987.72552505101</v>
      </c>
      <c r="E21" s="37">
        <v>134524.16668405099</v>
      </c>
      <c r="F21" s="37">
        <v>38462.164014587703</v>
      </c>
      <c r="G21" s="37">
        <v>134524.16668405099</v>
      </c>
      <c r="H21" s="37">
        <v>0.222342215475933</v>
      </c>
    </row>
    <row r="22" spans="1:8">
      <c r="A22" s="37">
        <v>21</v>
      </c>
      <c r="B22" s="37">
        <v>35</v>
      </c>
      <c r="C22" s="37">
        <v>29167.589</v>
      </c>
      <c r="D22" s="37">
        <v>909382.312404425</v>
      </c>
      <c r="E22" s="37">
        <v>861871.92932920402</v>
      </c>
      <c r="F22" s="37">
        <v>47508.202675221197</v>
      </c>
      <c r="G22" s="37">
        <v>861871.92932920402</v>
      </c>
      <c r="H22" s="37">
        <v>5.2242402272969501E-2</v>
      </c>
    </row>
    <row r="23" spans="1:8">
      <c r="A23" s="37">
        <v>22</v>
      </c>
      <c r="B23" s="37">
        <v>36</v>
      </c>
      <c r="C23" s="37">
        <v>135454.272</v>
      </c>
      <c r="D23" s="37">
        <v>692321.42619203497</v>
      </c>
      <c r="E23" s="37">
        <v>593024.84491480503</v>
      </c>
      <c r="F23" s="37">
        <v>99295.069777230397</v>
      </c>
      <c r="G23" s="37">
        <v>593024.84491480503</v>
      </c>
      <c r="H23" s="37">
        <v>0.143423679819177</v>
      </c>
    </row>
    <row r="24" spans="1:8">
      <c r="A24" s="37">
        <v>23</v>
      </c>
      <c r="B24" s="37">
        <v>37</v>
      </c>
      <c r="C24" s="37">
        <v>126740.708</v>
      </c>
      <c r="D24" s="37">
        <v>1101052.12918407</v>
      </c>
      <c r="E24" s="37">
        <v>966106.98506681598</v>
      </c>
      <c r="F24" s="37">
        <v>134938.35243583901</v>
      </c>
      <c r="G24" s="37">
        <v>966106.98506681598</v>
      </c>
      <c r="H24" s="37">
        <v>0.12255476485818501</v>
      </c>
    </row>
    <row r="25" spans="1:8">
      <c r="A25" s="37">
        <v>24</v>
      </c>
      <c r="B25" s="37">
        <v>38</v>
      </c>
      <c r="C25" s="37">
        <v>173634.174</v>
      </c>
      <c r="D25" s="37">
        <v>814094.71280708001</v>
      </c>
      <c r="E25" s="37">
        <v>781484.49703982298</v>
      </c>
      <c r="F25" s="37">
        <v>32610.215767256599</v>
      </c>
      <c r="G25" s="37">
        <v>781484.49703982298</v>
      </c>
      <c r="H25" s="37">
        <v>4.0057029304137598E-2</v>
      </c>
    </row>
    <row r="26" spans="1:8">
      <c r="A26" s="37">
        <v>25</v>
      </c>
      <c r="B26" s="37">
        <v>39</v>
      </c>
      <c r="C26" s="37">
        <v>63434.892</v>
      </c>
      <c r="D26" s="37">
        <v>112943.115956735</v>
      </c>
      <c r="E26" s="37">
        <v>89850.6376860444</v>
      </c>
      <c r="F26" s="37">
        <v>23092.478270691099</v>
      </c>
      <c r="G26" s="37">
        <v>89850.6376860444</v>
      </c>
      <c r="H26" s="37">
        <v>0.204461140239278</v>
      </c>
    </row>
    <row r="27" spans="1:8">
      <c r="A27" s="37">
        <v>26</v>
      </c>
      <c r="B27" s="37">
        <v>42</v>
      </c>
      <c r="C27" s="37">
        <v>7115.2690000000002</v>
      </c>
      <c r="D27" s="37">
        <v>154243.32740000001</v>
      </c>
      <c r="E27" s="37">
        <v>129372.76760000001</v>
      </c>
      <c r="F27" s="37">
        <v>24870.559799999999</v>
      </c>
      <c r="G27" s="37">
        <v>129372.76760000001</v>
      </c>
      <c r="H27" s="37">
        <v>0.16124237086446599</v>
      </c>
    </row>
    <row r="28" spans="1:8">
      <c r="A28" s="37">
        <v>27</v>
      </c>
      <c r="B28" s="37">
        <v>75</v>
      </c>
      <c r="C28" s="37">
        <v>67</v>
      </c>
      <c r="D28" s="37">
        <v>34444.444444444402</v>
      </c>
      <c r="E28" s="37">
        <v>32037.564102564102</v>
      </c>
      <c r="F28" s="37">
        <v>2406.88034188034</v>
      </c>
      <c r="G28" s="37">
        <v>32037.564102564102</v>
      </c>
      <c r="H28" s="37">
        <v>6.9877171215880898E-2</v>
      </c>
    </row>
    <row r="29" spans="1:8">
      <c r="A29" s="37">
        <v>28</v>
      </c>
      <c r="B29" s="37">
        <v>76</v>
      </c>
      <c r="C29" s="37">
        <v>1458</v>
      </c>
      <c r="D29" s="37">
        <v>280120.78903931601</v>
      </c>
      <c r="E29" s="37">
        <v>263613.96038974402</v>
      </c>
      <c r="F29" s="37">
        <v>16506.828649572599</v>
      </c>
      <c r="G29" s="37">
        <v>263613.96038974402</v>
      </c>
      <c r="H29" s="37">
        <v>5.8927538745636797E-2</v>
      </c>
    </row>
    <row r="30" spans="1:8">
      <c r="A30" s="37">
        <v>29</v>
      </c>
      <c r="B30" s="37">
        <v>99</v>
      </c>
      <c r="C30" s="37">
        <v>17</v>
      </c>
      <c r="D30" s="37">
        <v>6239.0946221919703</v>
      </c>
      <c r="E30" s="37">
        <v>5609.3481884880102</v>
      </c>
      <c r="F30" s="37">
        <v>629.74643370395597</v>
      </c>
      <c r="G30" s="37">
        <v>5609.3481884880102</v>
      </c>
      <c r="H30" s="37">
        <v>0.100935547837982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46</v>
      </c>
      <c r="D34" s="34">
        <v>61554.69</v>
      </c>
      <c r="E34" s="34">
        <v>59329.56</v>
      </c>
      <c r="F34" s="30"/>
      <c r="G34" s="30"/>
      <c r="H34" s="30"/>
    </row>
    <row r="35" spans="1:8">
      <c r="A35" s="30"/>
      <c r="B35" s="33">
        <v>71</v>
      </c>
      <c r="C35" s="34">
        <v>38</v>
      </c>
      <c r="D35" s="34">
        <v>80153.02</v>
      </c>
      <c r="E35" s="34">
        <v>83212.06</v>
      </c>
      <c r="F35" s="30"/>
      <c r="G35" s="30"/>
      <c r="H35" s="30"/>
    </row>
    <row r="36" spans="1:8">
      <c r="A36" s="30"/>
      <c r="B36" s="33">
        <v>72</v>
      </c>
      <c r="C36" s="34">
        <v>5</v>
      </c>
      <c r="D36" s="34">
        <v>23716.23</v>
      </c>
      <c r="E36" s="34">
        <v>23136.76</v>
      </c>
      <c r="F36" s="30"/>
      <c r="G36" s="30"/>
      <c r="H36" s="30"/>
    </row>
    <row r="37" spans="1:8">
      <c r="A37" s="30"/>
      <c r="B37" s="33">
        <v>73</v>
      </c>
      <c r="C37" s="34">
        <v>43</v>
      </c>
      <c r="D37" s="34">
        <v>63583.83</v>
      </c>
      <c r="E37" s="34">
        <v>66724.009999999995</v>
      </c>
      <c r="F37" s="30"/>
      <c r="G37" s="30"/>
      <c r="H37" s="30"/>
    </row>
    <row r="38" spans="1:8">
      <c r="A38" s="30"/>
      <c r="B38" s="33">
        <v>77</v>
      </c>
      <c r="C38" s="34">
        <v>28</v>
      </c>
      <c r="D38" s="34">
        <v>41420.53</v>
      </c>
      <c r="E38" s="34">
        <v>45867.55</v>
      </c>
      <c r="F38" s="30"/>
      <c r="G38" s="30"/>
      <c r="H38" s="30"/>
    </row>
    <row r="39" spans="1:8">
      <c r="A39" s="30"/>
      <c r="B39" s="33">
        <v>78</v>
      </c>
      <c r="C39" s="34">
        <v>25</v>
      </c>
      <c r="D39" s="34">
        <v>52959.839999999997</v>
      </c>
      <c r="E39" s="34">
        <v>45526.66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2016-09-26T00:00:58Z</dcterms:modified>
</cp:coreProperties>
</file>