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<sst xmlns="http://schemas.openxmlformats.org/spreadsheetml/2006/main" count="121" uniqueCount="80">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</sst>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9" sqref="C4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16259304.656699998</v>
      </c>
      <c r="F3" s="25">
        <f>RA!I7</f>
        <v>1167006.6058</v>
      </c>
      <c r="G3" s="16">
        <f>SUM(G4:G42)</f>
        <v>15092298.050899999</v>
      </c>
      <c r="H3" s="27">
        <f>RA!J7</f>
        <v>7.1774693348839502</v>
      </c>
      <c r="I3" s="20">
        <f>SUM(I4:I42)</f>
        <v>16259309.552095121</v>
      </c>
      <c r="J3" s="21">
        <f>SUM(J4:J42)</f>
        <v>15092298.091908291</v>
      </c>
      <c r="K3" s="22">
        <f>E3-I3</f>
        <v>-4.8953951224684715</v>
      </c>
      <c r="L3" s="22">
        <f>G3-J3</f>
        <v>-4.1008291766047478E-2</v>
      </c>
    </row>
    <row r="4" spans="1:13">
      <c r="A4" s="68">
        <f>RA!A8</f>
        <v>42639</v>
      </c>
      <c r="B4" s="12">
        <v>12</v>
      </c>
      <c r="C4" s="66" t="s">
        <v>6</v>
      </c>
      <c r="D4" s="66"/>
      <c r="E4" s="15">
        <f>VLOOKUP(C4,RA!B8:D35,3,0)</f>
        <v>522238.41259999998</v>
      </c>
      <c r="F4" s="25">
        <f>VLOOKUP(C4,RA!B8:I38,8,0)</f>
        <v>158794.49100000001</v>
      </c>
      <c r="G4" s="16">
        <f t="shared" ref="G4:G42" si="0">E4-F4</f>
        <v>363443.9216</v>
      </c>
      <c r="H4" s="27">
        <f>RA!J8</f>
        <v>30.406513034809301</v>
      </c>
      <c r="I4" s="20">
        <f>VLOOKUP(B4,RMS!B:D,3,FALSE)</f>
        <v>522239.10557521402</v>
      </c>
      <c r="J4" s="21">
        <f>VLOOKUP(B4,RMS!B:E,4,FALSE)</f>
        <v>363443.93588205101</v>
      </c>
      <c r="K4" s="22">
        <f t="shared" ref="K4:K42" si="1">E4-I4</f>
        <v>-0.69297521404223517</v>
      </c>
      <c r="L4" s="22">
        <f t="shared" ref="L4:L42" si="2">G4-J4</f>
        <v>-1.4282051008194685E-2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56666.048000000003</v>
      </c>
      <c r="F5" s="25">
        <f>VLOOKUP(C5,RA!B9:I39,8,0)</f>
        <v>12618.582399999999</v>
      </c>
      <c r="G5" s="16">
        <f t="shared" si="0"/>
        <v>44047.465600000003</v>
      </c>
      <c r="H5" s="27">
        <f>RA!J9</f>
        <v>22.268329705999601</v>
      </c>
      <c r="I5" s="20">
        <f>VLOOKUP(B5,RMS!B:D,3,FALSE)</f>
        <v>56666.060276923097</v>
      </c>
      <c r="J5" s="21">
        <f>VLOOKUP(B5,RMS!B:E,4,FALSE)</f>
        <v>44047.457409401701</v>
      </c>
      <c r="K5" s="22">
        <f t="shared" si="1"/>
        <v>-1.2276923094759695E-2</v>
      </c>
      <c r="L5" s="22">
        <f t="shared" si="2"/>
        <v>8.1905983024626039E-3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78089.608600000007</v>
      </c>
      <c r="F6" s="25">
        <f>VLOOKUP(C6,RA!B10:I40,8,0)</f>
        <v>26396.735000000001</v>
      </c>
      <c r="G6" s="16">
        <f t="shared" si="0"/>
        <v>51692.873600000006</v>
      </c>
      <c r="H6" s="27">
        <f>RA!J10</f>
        <v>33.803133955008697</v>
      </c>
      <c r="I6" s="20">
        <f>VLOOKUP(B6,RMS!B:D,3,FALSE)</f>
        <v>78091.564977414702</v>
      </c>
      <c r="J6" s="21">
        <f>VLOOKUP(B6,RMS!B:E,4,FALSE)</f>
        <v>51692.873677306299</v>
      </c>
      <c r="K6" s="22">
        <f>E6-I6</f>
        <v>-1.9563774146954529</v>
      </c>
      <c r="L6" s="22">
        <f t="shared" si="2"/>
        <v>-7.7306292951107025E-5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36748.833899999998</v>
      </c>
      <c r="F7" s="25">
        <f>VLOOKUP(C7,RA!B11:I41,8,0)</f>
        <v>9056.0385000000006</v>
      </c>
      <c r="G7" s="16">
        <f t="shared" si="0"/>
        <v>27692.795399999995</v>
      </c>
      <c r="H7" s="27">
        <f>RA!J11</f>
        <v>24.643063572147799</v>
      </c>
      <c r="I7" s="20">
        <f>VLOOKUP(B7,RMS!B:D,3,FALSE)</f>
        <v>36748.863781567197</v>
      </c>
      <c r="J7" s="21">
        <f>VLOOKUP(B7,RMS!B:E,4,FALSE)</f>
        <v>27692.794991407602</v>
      </c>
      <c r="K7" s="22">
        <f t="shared" si="1"/>
        <v>-2.9881567199481651E-2</v>
      </c>
      <c r="L7" s="22">
        <f t="shared" si="2"/>
        <v>4.0859239379642531E-4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92267.734299999996</v>
      </c>
      <c r="F8" s="25">
        <f>VLOOKUP(C8,RA!B12:I42,8,0)</f>
        <v>20212.9895</v>
      </c>
      <c r="G8" s="16">
        <f t="shared" si="0"/>
        <v>72054.7448</v>
      </c>
      <c r="H8" s="27">
        <f>RA!J12</f>
        <v>21.906888310792699</v>
      </c>
      <c r="I8" s="20">
        <f>VLOOKUP(B8,RMS!B:D,3,FALSE)</f>
        <v>92267.734062393196</v>
      </c>
      <c r="J8" s="21">
        <f>VLOOKUP(B8,RMS!B:E,4,FALSE)</f>
        <v>72054.744405982899</v>
      </c>
      <c r="K8" s="22">
        <f t="shared" si="1"/>
        <v>2.3760680051054806E-4</v>
      </c>
      <c r="L8" s="22">
        <f t="shared" si="2"/>
        <v>3.9401710091624409E-4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170595.37609999999</v>
      </c>
      <c r="F9" s="25">
        <f>VLOOKUP(C9,RA!B13:I43,8,0)</f>
        <v>55663.077899999997</v>
      </c>
      <c r="G9" s="16">
        <f t="shared" si="0"/>
        <v>114932.29819999999</v>
      </c>
      <c r="H9" s="27">
        <f>RA!J13</f>
        <v>32.628714313670102</v>
      </c>
      <c r="I9" s="20">
        <f>VLOOKUP(B9,RMS!B:D,3,FALSE)</f>
        <v>170595.560630769</v>
      </c>
      <c r="J9" s="21">
        <f>VLOOKUP(B9,RMS!B:E,4,FALSE)</f>
        <v>114932.29555470101</v>
      </c>
      <c r="K9" s="22">
        <f t="shared" si="1"/>
        <v>-0.18453076900914311</v>
      </c>
      <c r="L9" s="22">
        <f t="shared" si="2"/>
        <v>2.6452989841345698E-3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55637.264199999998</v>
      </c>
      <c r="F10" s="25">
        <f>VLOOKUP(C10,RA!B14:I43,8,0)</f>
        <v>11381.581099999999</v>
      </c>
      <c r="G10" s="16">
        <f t="shared" si="0"/>
        <v>44255.683099999995</v>
      </c>
      <c r="H10" s="27">
        <f>RA!J14</f>
        <v>20.456759087014898</v>
      </c>
      <c r="I10" s="20">
        <f>VLOOKUP(B10,RMS!B:D,3,FALSE)</f>
        <v>55637.261552991498</v>
      </c>
      <c r="J10" s="21">
        <f>VLOOKUP(B10,RMS!B:E,4,FALSE)</f>
        <v>44255.682970085501</v>
      </c>
      <c r="K10" s="22">
        <f t="shared" si="1"/>
        <v>2.6470084994798526E-3</v>
      </c>
      <c r="L10" s="22">
        <f t="shared" si="2"/>
        <v>1.2991449330002069E-4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45750.904900000001</v>
      </c>
      <c r="F11" s="25">
        <f>VLOOKUP(C11,RA!B15:I44,8,0)</f>
        <v>2193.4758999999999</v>
      </c>
      <c r="G11" s="16">
        <f t="shared" si="0"/>
        <v>43557.429000000004</v>
      </c>
      <c r="H11" s="27">
        <f>RA!J15</f>
        <v>4.7943880122030098</v>
      </c>
      <c r="I11" s="20">
        <f>VLOOKUP(B11,RMS!B:D,3,FALSE)</f>
        <v>45750.921151282098</v>
      </c>
      <c r="J11" s="21">
        <f>VLOOKUP(B11,RMS!B:E,4,FALSE)</f>
        <v>43557.428405982901</v>
      </c>
      <c r="K11" s="22">
        <f t="shared" si="1"/>
        <v>-1.6251282097073272E-2</v>
      </c>
      <c r="L11" s="22">
        <f t="shared" si="2"/>
        <v>5.9401710313977674E-4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813171.56839999999</v>
      </c>
      <c r="F12" s="25">
        <f>VLOOKUP(C12,RA!B16:I45,8,0)</f>
        <v>11039.6775</v>
      </c>
      <c r="G12" s="16">
        <f t="shared" si="0"/>
        <v>802131.8909</v>
      </c>
      <c r="H12" s="27">
        <f>RA!J16</f>
        <v>1.3576074138600001</v>
      </c>
      <c r="I12" s="20">
        <f>VLOOKUP(B12,RMS!B:D,3,FALSE)</f>
        <v>813171.00095528294</v>
      </c>
      <c r="J12" s="21">
        <f>VLOOKUP(B12,RMS!B:E,4,FALSE)</f>
        <v>802131.89076666697</v>
      </c>
      <c r="K12" s="22">
        <f t="shared" si="1"/>
        <v>0.5674447170458734</v>
      </c>
      <c r="L12" s="22">
        <f t="shared" si="2"/>
        <v>1.3333302922546864E-4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550831.97620000003</v>
      </c>
      <c r="F13" s="25">
        <f>VLOOKUP(C13,RA!B17:I46,8,0)</f>
        <v>49576.477599999998</v>
      </c>
      <c r="G13" s="16">
        <f t="shared" si="0"/>
        <v>501255.49860000005</v>
      </c>
      <c r="H13" s="27">
        <f>RA!J17</f>
        <v>9.0002904228638005</v>
      </c>
      <c r="I13" s="20">
        <f>VLOOKUP(B13,RMS!B:D,3,FALSE)</f>
        <v>550831.95986666705</v>
      </c>
      <c r="J13" s="21">
        <f>VLOOKUP(B13,RMS!B:E,4,FALSE)</f>
        <v>501255.49850940198</v>
      </c>
      <c r="K13" s="22">
        <f t="shared" si="1"/>
        <v>1.6333332983776927E-2</v>
      </c>
      <c r="L13" s="22">
        <f t="shared" si="2"/>
        <v>9.0598070528358221E-5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1100679.5183999999</v>
      </c>
      <c r="F14" s="25">
        <f>VLOOKUP(C14,RA!B18:I47,8,0)</f>
        <v>150515.06599999999</v>
      </c>
      <c r="G14" s="16">
        <f t="shared" si="0"/>
        <v>950164.45239999995</v>
      </c>
      <c r="H14" s="27">
        <f>RA!J18</f>
        <v>13.674740329391801</v>
      </c>
      <c r="I14" s="20">
        <f>VLOOKUP(B14,RMS!B:D,3,FALSE)</f>
        <v>1100679.7422239301</v>
      </c>
      <c r="J14" s="21">
        <f>VLOOKUP(B14,RMS!B:E,4,FALSE)</f>
        <v>950164.45115982904</v>
      </c>
      <c r="K14" s="22">
        <f t="shared" si="1"/>
        <v>-0.22382393013685942</v>
      </c>
      <c r="L14" s="22">
        <f t="shared" si="2"/>
        <v>1.2401709100231528E-3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419120.88189999998</v>
      </c>
      <c r="F15" s="25">
        <f>VLOOKUP(C15,RA!B19:I48,8,0)</f>
        <v>17975.418300000001</v>
      </c>
      <c r="G15" s="16">
        <f t="shared" si="0"/>
        <v>401145.46359999996</v>
      </c>
      <c r="H15" s="27">
        <f>RA!J19</f>
        <v>4.2888386325472698</v>
      </c>
      <c r="I15" s="20">
        <f>VLOOKUP(B15,RMS!B:D,3,FALSE)</f>
        <v>419120.82420085499</v>
      </c>
      <c r="J15" s="21">
        <f>VLOOKUP(B15,RMS!B:E,4,FALSE)</f>
        <v>401145.461739316</v>
      </c>
      <c r="K15" s="22">
        <f t="shared" si="1"/>
        <v>5.7699144992511719E-2</v>
      </c>
      <c r="L15" s="22">
        <f t="shared" si="2"/>
        <v>1.8606839585117996E-3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1024479.8856</v>
      </c>
      <c r="F16" s="25">
        <f>VLOOKUP(C16,RA!B20:I49,8,0)</f>
        <v>93646.964800000002</v>
      </c>
      <c r="G16" s="16">
        <f t="shared" si="0"/>
        <v>930832.92080000008</v>
      </c>
      <c r="H16" s="27">
        <f>RA!J20</f>
        <v>9.1409276176422392</v>
      </c>
      <c r="I16" s="20">
        <f>VLOOKUP(B16,RMS!B:D,3,FALSE)</f>
        <v>1024480.11066012</v>
      </c>
      <c r="J16" s="21">
        <f>VLOOKUP(B16,RMS!B:E,4,FALSE)</f>
        <v>930832.92079999996</v>
      </c>
      <c r="K16" s="22">
        <f t="shared" si="1"/>
        <v>-0.22506011999212205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296880.17180000001</v>
      </c>
      <c r="F17" s="25">
        <f>VLOOKUP(C17,RA!B21:I50,8,0)</f>
        <v>36422.440499999997</v>
      </c>
      <c r="G17" s="16">
        <f t="shared" si="0"/>
        <v>260457.73130000001</v>
      </c>
      <c r="H17" s="27">
        <f>RA!J21</f>
        <v>12.268397811537501</v>
      </c>
      <c r="I17" s="20">
        <f>VLOOKUP(B17,RMS!B:D,3,FALSE)</f>
        <v>296879.97044612397</v>
      </c>
      <c r="J17" s="21">
        <f>VLOOKUP(B17,RMS!B:E,4,FALSE)</f>
        <v>260457.73116165199</v>
      </c>
      <c r="K17" s="22">
        <f t="shared" si="1"/>
        <v>0.20135387603659183</v>
      </c>
      <c r="L17" s="22">
        <f t="shared" si="2"/>
        <v>1.3834802666679025E-4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1128777.8022</v>
      </c>
      <c r="F18" s="25">
        <f>VLOOKUP(C18,RA!B22:I51,8,0)</f>
        <v>82301.756099999999</v>
      </c>
      <c r="G18" s="16">
        <f t="shared" si="0"/>
        <v>1046476.0461</v>
      </c>
      <c r="H18" s="27">
        <f>RA!J22</f>
        <v>7.2912273735001696</v>
      </c>
      <c r="I18" s="20">
        <f>VLOOKUP(B18,RMS!B:D,3,FALSE)</f>
        <v>1128779.1843431201</v>
      </c>
      <c r="J18" s="21">
        <f>VLOOKUP(B18,RMS!B:E,4,FALSE)</f>
        <v>1046476.04598972</v>
      </c>
      <c r="K18" s="22">
        <f t="shared" si="1"/>
        <v>-1.3821431200485677</v>
      </c>
      <c r="L18" s="22">
        <f t="shared" si="2"/>
        <v>1.102800015360117E-4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2998763.0715999999</v>
      </c>
      <c r="F19" s="25">
        <f>VLOOKUP(C19,RA!B23:I52,8,0)</f>
        <v>9717.9946999999993</v>
      </c>
      <c r="G19" s="16">
        <f t="shared" si="0"/>
        <v>2989045.0768999998</v>
      </c>
      <c r="H19" s="27">
        <f>RA!J23</f>
        <v>0.32406677246478599</v>
      </c>
      <c r="I19" s="20">
        <f>VLOOKUP(B19,RMS!B:D,3,FALSE)</f>
        <v>2998764.2269367501</v>
      </c>
      <c r="J19" s="21">
        <f>VLOOKUP(B19,RMS!B:E,4,FALSE)</f>
        <v>2989045.10093761</v>
      </c>
      <c r="K19" s="22">
        <f t="shared" si="1"/>
        <v>-1.1553367502056062</v>
      </c>
      <c r="L19" s="22">
        <f t="shared" si="2"/>
        <v>-2.4037610273808241E-2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241720.30850000001</v>
      </c>
      <c r="F20" s="25">
        <f>VLOOKUP(C20,RA!B24:I53,8,0)</f>
        <v>34479.477299999999</v>
      </c>
      <c r="G20" s="16">
        <f t="shared" si="0"/>
        <v>207240.83120000002</v>
      </c>
      <c r="H20" s="27">
        <f>RA!J24</f>
        <v>14.264203746041501</v>
      </c>
      <c r="I20" s="20">
        <f>VLOOKUP(B20,RMS!B:D,3,FALSE)</f>
        <v>241720.432943355</v>
      </c>
      <c r="J20" s="21">
        <f>VLOOKUP(B20,RMS!B:E,4,FALSE)</f>
        <v>207240.83185608801</v>
      </c>
      <c r="K20" s="22">
        <f t="shared" si="1"/>
        <v>-0.12444335498730652</v>
      </c>
      <c r="L20" s="22">
        <f t="shared" si="2"/>
        <v>-6.5608799923211336E-4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255252.81400000001</v>
      </c>
      <c r="F21" s="25">
        <f>VLOOKUP(C21,RA!B25:I54,8,0)</f>
        <v>19132.873100000001</v>
      </c>
      <c r="G21" s="16">
        <f t="shared" si="0"/>
        <v>236119.94090000002</v>
      </c>
      <c r="H21" s="27">
        <f>RA!J25</f>
        <v>7.4956560909843697</v>
      </c>
      <c r="I21" s="20">
        <f>VLOOKUP(B21,RMS!B:D,3,FALSE)</f>
        <v>255252.80647308801</v>
      </c>
      <c r="J21" s="21">
        <f>VLOOKUP(B21,RMS!B:E,4,FALSE)</f>
        <v>236119.93548337699</v>
      </c>
      <c r="K21" s="22">
        <f t="shared" si="1"/>
        <v>7.5269119988661259E-3</v>
      </c>
      <c r="L21" s="22">
        <f t="shared" si="2"/>
        <v>5.4166230256669223E-3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556769.68779999996</v>
      </c>
      <c r="F22" s="25">
        <f>VLOOKUP(C22,RA!B26:I55,8,0)</f>
        <v>109137.15760000001</v>
      </c>
      <c r="G22" s="16">
        <f t="shared" si="0"/>
        <v>447632.53019999992</v>
      </c>
      <c r="H22" s="27">
        <f>RA!J26</f>
        <v>19.601849739923999</v>
      </c>
      <c r="I22" s="20">
        <f>VLOOKUP(B22,RMS!B:D,3,FALSE)</f>
        <v>556769.62886242301</v>
      </c>
      <c r="J22" s="21">
        <f>VLOOKUP(B22,RMS!B:E,4,FALSE)</f>
        <v>447632.52756870299</v>
      </c>
      <c r="K22" s="22">
        <f t="shared" si="1"/>
        <v>5.8937576948665082E-2</v>
      </c>
      <c r="L22" s="22">
        <f t="shared" si="2"/>
        <v>2.631296927575022E-3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158749.97140000001</v>
      </c>
      <c r="F23" s="25">
        <f>VLOOKUP(C23,RA!B27:I56,8,0)</f>
        <v>39020.404300000002</v>
      </c>
      <c r="G23" s="16">
        <f t="shared" si="0"/>
        <v>119729.56710000001</v>
      </c>
      <c r="H23" s="27">
        <f>RA!J27</f>
        <v>24.5797866644529</v>
      </c>
      <c r="I23" s="20">
        <f>VLOOKUP(B23,RMS!B:D,3,FALSE)</f>
        <v>158749.854153975</v>
      </c>
      <c r="J23" s="21">
        <f>VLOOKUP(B23,RMS!B:E,4,FALSE)</f>
        <v>119729.572435952</v>
      </c>
      <c r="K23" s="22">
        <f t="shared" si="1"/>
        <v>0.11724602500908077</v>
      </c>
      <c r="L23" s="22">
        <f t="shared" si="2"/>
        <v>-5.3359519806690514E-3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888116.07770000002</v>
      </c>
      <c r="F24" s="25">
        <f>VLOOKUP(C24,RA!B28:I57,8,0)</f>
        <v>47703.461199999998</v>
      </c>
      <c r="G24" s="16">
        <f t="shared" si="0"/>
        <v>840412.6165</v>
      </c>
      <c r="H24" s="27">
        <f>RA!J28</f>
        <v>5.3713092688897301</v>
      </c>
      <c r="I24" s="20">
        <f>VLOOKUP(B24,RMS!B:D,3,FALSE)</f>
        <v>888116.07763185794</v>
      </c>
      <c r="J24" s="21">
        <f>VLOOKUP(B24,RMS!B:E,4,FALSE)</f>
        <v>840412.61716725701</v>
      </c>
      <c r="K24" s="22">
        <f t="shared" si="1"/>
        <v>6.8142078816890717E-5</v>
      </c>
      <c r="L24" s="22">
        <f t="shared" si="2"/>
        <v>-6.6725700162351131E-4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672228.86640000006</v>
      </c>
      <c r="F25" s="25">
        <f>VLOOKUP(C25,RA!B29:I58,8,0)</f>
        <v>97102.315900000001</v>
      </c>
      <c r="G25" s="16">
        <f t="shared" si="0"/>
        <v>575126.55050000001</v>
      </c>
      <c r="H25" s="27">
        <f>RA!J29</f>
        <v>14.4448298419575</v>
      </c>
      <c r="I25" s="20">
        <f>VLOOKUP(B25,RMS!B:D,3,FALSE)</f>
        <v>672228.86565309705</v>
      </c>
      <c r="J25" s="21">
        <f>VLOOKUP(B25,RMS!B:E,4,FALSE)</f>
        <v>575126.58175549004</v>
      </c>
      <c r="K25" s="22">
        <f t="shared" si="1"/>
        <v>7.4690300971269608E-4</v>
      </c>
      <c r="L25" s="22">
        <f t="shared" si="2"/>
        <v>-3.1255490030162036E-2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1136522.7335000001</v>
      </c>
      <c r="F26" s="25">
        <f>VLOOKUP(C26,RA!B30:I59,8,0)</f>
        <v>151576.1844</v>
      </c>
      <c r="G26" s="16">
        <f t="shared" si="0"/>
        <v>984946.54910000006</v>
      </c>
      <c r="H26" s="27">
        <f>RA!J30</f>
        <v>13.336836996934601</v>
      </c>
      <c r="I26" s="20">
        <f>VLOOKUP(B26,RMS!B:D,3,FALSE)</f>
        <v>1136522.8013194699</v>
      </c>
      <c r="J26" s="21">
        <f>VLOOKUP(B26,RMS!B:E,4,FALSE)</f>
        <v>984946.55486831802</v>
      </c>
      <c r="K26" s="22">
        <f t="shared" si="1"/>
        <v>-6.7819469841197133E-2</v>
      </c>
      <c r="L26" s="22">
        <f t="shared" si="2"/>
        <v>-5.7683179620653391E-3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737272.46840000001</v>
      </c>
      <c r="F27" s="25">
        <f>VLOOKUP(C27,RA!B31:I60,8,0)</f>
        <v>35622.602500000001</v>
      </c>
      <c r="G27" s="16">
        <f t="shared" si="0"/>
        <v>701649.86589999998</v>
      </c>
      <c r="H27" s="27">
        <f>RA!J31</f>
        <v>4.8316740454593097</v>
      </c>
      <c r="I27" s="20">
        <f>VLOOKUP(B27,RMS!B:D,3,FALSE)</f>
        <v>737272.40986814199</v>
      </c>
      <c r="J27" s="21">
        <f>VLOOKUP(B27,RMS!B:E,4,FALSE)</f>
        <v>701649.83640177001</v>
      </c>
      <c r="K27" s="22">
        <f t="shared" si="1"/>
        <v>5.8531858026981354E-2</v>
      </c>
      <c r="L27" s="22">
        <f t="shared" si="2"/>
        <v>2.9498229967430234E-2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109008.01489999999</v>
      </c>
      <c r="F28" s="25">
        <f>VLOOKUP(C28,RA!B32:I61,8,0)</f>
        <v>22812.213100000001</v>
      </c>
      <c r="G28" s="16">
        <f t="shared" si="0"/>
        <v>86195.801799999987</v>
      </c>
      <c r="H28" s="27">
        <f>RA!J32</f>
        <v>20.927097077152599</v>
      </c>
      <c r="I28" s="20">
        <f>VLOOKUP(B28,RMS!B:D,3,FALSE)</f>
        <v>109007.933018803</v>
      </c>
      <c r="J28" s="21">
        <f>VLOOKUP(B28,RMS!B:E,4,FALSE)</f>
        <v>86195.8215912702</v>
      </c>
      <c r="K28" s="22">
        <f t="shared" si="1"/>
        <v>8.1881196994800121E-2</v>
      </c>
      <c r="L28" s="22">
        <f t="shared" si="2"/>
        <v>-1.9791270213318057E-2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168102.87779999999</v>
      </c>
      <c r="F30" s="25">
        <f>VLOOKUP(C30,RA!B34:I64,8,0)</f>
        <v>23432.936099999999</v>
      </c>
      <c r="G30" s="16">
        <f t="shared" si="0"/>
        <v>144669.9417</v>
      </c>
      <c r="H30" s="27">
        <f>RA!J34</f>
        <v>0</v>
      </c>
      <c r="I30" s="20">
        <f>VLOOKUP(B30,RMS!B:D,3,FALSE)</f>
        <v>168102.87669999999</v>
      </c>
      <c r="J30" s="21">
        <f>VLOOKUP(B30,RMS!B:E,4,FALSE)</f>
        <v>144669.93530000001</v>
      </c>
      <c r="K30" s="22">
        <f t="shared" si="1"/>
        <v>1.0999999940395355E-3</v>
      </c>
      <c r="L30" s="22">
        <f t="shared" si="2"/>
        <v>6.3999999838415533E-3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13.9396400624856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180172.71</v>
      </c>
      <c r="F32" s="25">
        <f>VLOOKUP(C32,RA!B34:I65,8,0)</f>
        <v>-18860.64</v>
      </c>
      <c r="G32" s="16">
        <f t="shared" si="0"/>
        <v>199033.34999999998</v>
      </c>
      <c r="H32" s="27">
        <f>RA!J34</f>
        <v>0</v>
      </c>
      <c r="I32" s="20">
        <f>VLOOKUP(B32,RMS!B:D,3,FALSE)</f>
        <v>180172.71</v>
      </c>
      <c r="J32" s="21">
        <f>VLOOKUP(B32,RMS!B:E,4,FALSE)</f>
        <v>199033.35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462873.58</v>
      </c>
      <c r="F33" s="25">
        <f>VLOOKUP(C33,RA!B34:I65,8,0)</f>
        <v>-73150.539999999994</v>
      </c>
      <c r="G33" s="16">
        <f t="shared" si="0"/>
        <v>536024.12</v>
      </c>
      <c r="H33" s="27">
        <f>RA!J34</f>
        <v>0</v>
      </c>
      <c r="I33" s="20">
        <f>VLOOKUP(B33,RMS!B:D,3,FALSE)</f>
        <v>462873.58</v>
      </c>
      <c r="J33" s="21">
        <f>VLOOKUP(B33,RMS!B:E,4,FALSE)</f>
        <v>536024.12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267517.94</v>
      </c>
      <c r="F34" s="25">
        <f>VLOOKUP(C34,RA!B34:I66,8,0)</f>
        <v>-19885.48</v>
      </c>
      <c r="G34" s="16">
        <f t="shared" si="0"/>
        <v>287403.42</v>
      </c>
      <c r="H34" s="27">
        <f>RA!J35</f>
        <v>13.9396400624856</v>
      </c>
      <c r="I34" s="20">
        <f>VLOOKUP(B34,RMS!B:D,3,FALSE)</f>
        <v>267517.94</v>
      </c>
      <c r="J34" s="21">
        <f>VLOOKUP(B34,RMS!B:E,4,FALSE)</f>
        <v>287403.42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287792.37</v>
      </c>
      <c r="F35" s="25">
        <f>VLOOKUP(C35,RA!B34:I67,8,0)</f>
        <v>-37369.68</v>
      </c>
      <c r="G35" s="16">
        <f t="shared" si="0"/>
        <v>325162.05</v>
      </c>
      <c r="H35" s="27">
        <f>RA!J34</f>
        <v>0</v>
      </c>
      <c r="I35" s="20">
        <f>VLOOKUP(B35,RMS!B:D,3,FALSE)</f>
        <v>287792.37</v>
      </c>
      <c r="J35" s="21">
        <f>VLOOKUP(B35,RMS!B:E,4,FALSE)</f>
        <v>325162.05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13.9396400624856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40022.222099999999</v>
      </c>
      <c r="F37" s="25">
        <f>VLOOKUP(C37,RA!B8:I68,8,0)</f>
        <v>2718.79</v>
      </c>
      <c r="G37" s="16">
        <f t="shared" si="0"/>
        <v>37303.432099999998</v>
      </c>
      <c r="H37" s="27">
        <f>RA!J35</f>
        <v>13.9396400624856</v>
      </c>
      <c r="I37" s="20">
        <f>VLOOKUP(B37,RMS!B:D,3,FALSE)</f>
        <v>40022.222222222197</v>
      </c>
      <c r="J37" s="21">
        <f>VLOOKUP(B37,RMS!B:E,4,FALSE)</f>
        <v>37303.431623931603</v>
      </c>
      <c r="K37" s="22">
        <f t="shared" si="1"/>
        <v>-1.2222219811519608E-4</v>
      </c>
      <c r="L37" s="22">
        <f t="shared" si="2"/>
        <v>4.7606839507352561E-4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376797.14880000002</v>
      </c>
      <c r="F38" s="25">
        <f>VLOOKUP(C38,RA!B8:I69,8,0)</f>
        <v>15605.636</v>
      </c>
      <c r="G38" s="16">
        <f t="shared" si="0"/>
        <v>361191.51280000003</v>
      </c>
      <c r="H38" s="27">
        <f>RA!J36</f>
        <v>0</v>
      </c>
      <c r="I38" s="20">
        <f>VLOOKUP(B38,RMS!B:D,3,FALSE)</f>
        <v>376797.14489145298</v>
      </c>
      <c r="J38" s="21">
        <f>VLOOKUP(B38,RMS!B:E,4,FALSE)</f>
        <v>361191.51265982899</v>
      </c>
      <c r="K38" s="22">
        <f t="shared" si="1"/>
        <v>3.9085470489226282E-3</v>
      </c>
      <c r="L38" s="22">
        <f t="shared" si="2"/>
        <v>1.4017103239893913E-4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220524.84</v>
      </c>
      <c r="F39" s="25">
        <f>VLOOKUP(C39,RA!B9:I70,8,0)</f>
        <v>-44033.41</v>
      </c>
      <c r="G39" s="16">
        <f t="shared" si="0"/>
        <v>264558.25</v>
      </c>
      <c r="H39" s="27">
        <f>RA!J37</f>
        <v>-10.4680892017443</v>
      </c>
      <c r="I39" s="20">
        <f>VLOOKUP(B39,RMS!B:D,3,FALSE)</f>
        <v>220524.84</v>
      </c>
      <c r="J39" s="21">
        <f>VLOOKUP(B39,RMS!B:E,4,FALSE)</f>
        <v>264558.25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101941.95</v>
      </c>
      <c r="F40" s="25">
        <f>VLOOKUP(C40,RA!B10:I71,8,0)</f>
        <v>13565.92</v>
      </c>
      <c r="G40" s="16">
        <f t="shared" si="0"/>
        <v>88376.03</v>
      </c>
      <c r="H40" s="27">
        <f>RA!J38</f>
        <v>-15.803567790583299</v>
      </c>
      <c r="I40" s="20">
        <f>VLOOKUP(B40,RMS!B:D,3,FALSE)</f>
        <v>101941.95</v>
      </c>
      <c r="J40" s="21">
        <f>VLOOKUP(B40,RMS!B:E,4,FALSE)</f>
        <v>88376.03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-7.4333257799458199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7219.0167000000001</v>
      </c>
      <c r="F42" s="25">
        <f>VLOOKUP(C42,RA!B8:I72,8,0)</f>
        <v>883.61749999999995</v>
      </c>
      <c r="G42" s="16">
        <f t="shared" si="0"/>
        <v>6335.3991999999998</v>
      </c>
      <c r="H42" s="27">
        <f>RA!J39</f>
        <v>-7.4333257799458199</v>
      </c>
      <c r="I42" s="20">
        <f>VLOOKUP(B42,RMS!B:D,3,FALSE)</f>
        <v>7219.0167158308795</v>
      </c>
      <c r="J42" s="21">
        <f>VLOOKUP(B42,RMS!B:E,4,FALSE)</f>
        <v>6335.39883518645</v>
      </c>
      <c r="K42" s="22">
        <f t="shared" si="1"/>
        <v>-1.5830879419809207E-5</v>
      </c>
      <c r="L42" s="22">
        <f t="shared" si="2"/>
        <v>3.648135498224292E-4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16259304.6567</v>
      </c>
      <c r="E7" s="53">
        <v>18111913.045000002</v>
      </c>
      <c r="F7" s="54">
        <v>89.771326840532495</v>
      </c>
      <c r="G7" s="53">
        <v>42998401.652400002</v>
      </c>
      <c r="H7" s="54">
        <v>-62.186258019215302</v>
      </c>
      <c r="I7" s="53">
        <v>1167006.6058</v>
      </c>
      <c r="J7" s="54">
        <v>7.1774693348839502</v>
      </c>
      <c r="K7" s="53">
        <v>3280769.2991999998</v>
      </c>
      <c r="L7" s="54">
        <v>7.62997965766683</v>
      </c>
      <c r="M7" s="54">
        <v>-0.64428873249802399</v>
      </c>
      <c r="N7" s="53">
        <v>612650291.46870005</v>
      </c>
      <c r="O7" s="53">
        <v>5916900410.1632996</v>
      </c>
      <c r="P7" s="53">
        <v>824722</v>
      </c>
      <c r="Q7" s="53">
        <v>1239824</v>
      </c>
      <c r="R7" s="54">
        <v>-33.4807198441069</v>
      </c>
      <c r="S7" s="53">
        <v>19.7148913897047</v>
      </c>
      <c r="T7" s="53">
        <v>20.3383652411149</v>
      </c>
      <c r="U7" s="55">
        <v>-3.1624513627085298</v>
      </c>
    </row>
    <row r="8" spans="1:23" ht="12" thickBot="1">
      <c r="A8" s="73">
        <v>42639</v>
      </c>
      <c r="B8" s="69" t="s">
        <v>6</v>
      </c>
      <c r="C8" s="70"/>
      <c r="D8" s="56">
        <v>522238.41259999998</v>
      </c>
      <c r="E8" s="56">
        <v>679021.67779999995</v>
      </c>
      <c r="F8" s="57">
        <v>76.910418278843395</v>
      </c>
      <c r="G8" s="56">
        <v>866224.60380000004</v>
      </c>
      <c r="H8" s="57">
        <v>-39.710969844424099</v>
      </c>
      <c r="I8" s="56">
        <v>158794.49100000001</v>
      </c>
      <c r="J8" s="57">
        <v>30.406513034809301</v>
      </c>
      <c r="K8" s="56">
        <v>186401.4369</v>
      </c>
      <c r="L8" s="57">
        <v>21.518834270267099</v>
      </c>
      <c r="M8" s="57">
        <v>-0.148104791245845</v>
      </c>
      <c r="N8" s="56">
        <v>31435395.135499999</v>
      </c>
      <c r="O8" s="56">
        <v>221441158.91999999</v>
      </c>
      <c r="P8" s="56">
        <v>20248</v>
      </c>
      <c r="Q8" s="56">
        <v>29493</v>
      </c>
      <c r="R8" s="57">
        <v>-31.346421184687902</v>
      </c>
      <c r="S8" s="56">
        <v>25.792098607269899</v>
      </c>
      <c r="T8" s="56">
        <v>25.081942420235301</v>
      </c>
      <c r="U8" s="58">
        <v>2.75338660047762</v>
      </c>
    </row>
    <row r="9" spans="1:23" ht="12" thickBot="1">
      <c r="A9" s="74"/>
      <c r="B9" s="69" t="s">
        <v>7</v>
      </c>
      <c r="C9" s="70"/>
      <c r="D9" s="56">
        <v>56666.048000000003</v>
      </c>
      <c r="E9" s="56">
        <v>94308.129700000005</v>
      </c>
      <c r="F9" s="57">
        <v>60.086069122840399</v>
      </c>
      <c r="G9" s="56">
        <v>151239.4289</v>
      </c>
      <c r="H9" s="57">
        <v>-62.532225615935303</v>
      </c>
      <c r="I9" s="56">
        <v>12618.582399999999</v>
      </c>
      <c r="J9" s="57">
        <v>22.268329705999601</v>
      </c>
      <c r="K9" s="56">
        <v>35313.267699999997</v>
      </c>
      <c r="L9" s="57">
        <v>23.349246923796098</v>
      </c>
      <c r="M9" s="57">
        <v>-0.64266738192568895</v>
      </c>
      <c r="N9" s="56">
        <v>3291761.0732</v>
      </c>
      <c r="O9" s="56">
        <v>31727392.1215</v>
      </c>
      <c r="P9" s="56">
        <v>3444</v>
      </c>
      <c r="Q9" s="56">
        <v>7398</v>
      </c>
      <c r="R9" s="57">
        <v>-53.446877534468797</v>
      </c>
      <c r="S9" s="56">
        <v>16.453556329849</v>
      </c>
      <c r="T9" s="56">
        <v>17.708740984049701</v>
      </c>
      <c r="U9" s="58">
        <v>-7.6286526088202304</v>
      </c>
    </row>
    <row r="10" spans="1:23" ht="12" thickBot="1">
      <c r="A10" s="74"/>
      <c r="B10" s="69" t="s">
        <v>8</v>
      </c>
      <c r="C10" s="70"/>
      <c r="D10" s="56">
        <v>78089.608600000007</v>
      </c>
      <c r="E10" s="56">
        <v>121486.5785</v>
      </c>
      <c r="F10" s="57">
        <v>64.278383311289005</v>
      </c>
      <c r="G10" s="56">
        <v>260382.71650000001</v>
      </c>
      <c r="H10" s="57">
        <v>-70.009680500433703</v>
      </c>
      <c r="I10" s="56">
        <v>26396.735000000001</v>
      </c>
      <c r="J10" s="57">
        <v>33.803133955008697</v>
      </c>
      <c r="K10" s="56">
        <v>73390.044800000003</v>
      </c>
      <c r="L10" s="57">
        <v>28.185451702206201</v>
      </c>
      <c r="M10" s="57">
        <v>-0.64032267493587902</v>
      </c>
      <c r="N10" s="56">
        <v>5131161.0986000001</v>
      </c>
      <c r="O10" s="56">
        <v>51326601.336099997</v>
      </c>
      <c r="P10" s="56">
        <v>83786</v>
      </c>
      <c r="Q10" s="56">
        <v>134845</v>
      </c>
      <c r="R10" s="57">
        <v>-37.864956060662202</v>
      </c>
      <c r="S10" s="56">
        <v>0.93201261069868502</v>
      </c>
      <c r="T10" s="56">
        <v>1.2718626252363801</v>
      </c>
      <c r="U10" s="58">
        <v>-36.464100446337198</v>
      </c>
    </row>
    <row r="11" spans="1:23" ht="12" thickBot="1">
      <c r="A11" s="74"/>
      <c r="B11" s="69" t="s">
        <v>9</v>
      </c>
      <c r="C11" s="70"/>
      <c r="D11" s="56">
        <v>36748.833899999998</v>
      </c>
      <c r="E11" s="56">
        <v>46972.973599999998</v>
      </c>
      <c r="F11" s="57">
        <v>78.2339951754726</v>
      </c>
      <c r="G11" s="56">
        <v>58330.198799999998</v>
      </c>
      <c r="H11" s="57">
        <v>-36.998613658076501</v>
      </c>
      <c r="I11" s="56">
        <v>9056.0385000000006</v>
      </c>
      <c r="J11" s="57">
        <v>24.643063572147799</v>
      </c>
      <c r="K11" s="56">
        <v>13800.694100000001</v>
      </c>
      <c r="L11" s="57">
        <v>23.659604088302899</v>
      </c>
      <c r="M11" s="57">
        <v>-0.34379833112886699</v>
      </c>
      <c r="N11" s="56">
        <v>2400733.6798</v>
      </c>
      <c r="O11" s="56">
        <v>18123159.897700001</v>
      </c>
      <c r="P11" s="56">
        <v>1840</v>
      </c>
      <c r="Q11" s="56">
        <v>2532</v>
      </c>
      <c r="R11" s="57">
        <v>-27.330173775671401</v>
      </c>
      <c r="S11" s="56">
        <v>19.9721923369565</v>
      </c>
      <c r="T11" s="56">
        <v>20.379052725118498</v>
      </c>
      <c r="U11" s="58">
        <v>-2.0371343380721698</v>
      </c>
    </row>
    <row r="12" spans="1:23" ht="12" thickBot="1">
      <c r="A12" s="74"/>
      <c r="B12" s="69" t="s">
        <v>10</v>
      </c>
      <c r="C12" s="70"/>
      <c r="D12" s="56">
        <v>92267.734299999996</v>
      </c>
      <c r="E12" s="56">
        <v>186333.87220000001</v>
      </c>
      <c r="F12" s="57">
        <v>49.517424400951199</v>
      </c>
      <c r="G12" s="56">
        <v>229250.42259999999</v>
      </c>
      <c r="H12" s="57">
        <v>-59.752425642856799</v>
      </c>
      <c r="I12" s="56">
        <v>20212.9895</v>
      </c>
      <c r="J12" s="57">
        <v>21.906888310792699</v>
      </c>
      <c r="K12" s="56">
        <v>47150.040699999998</v>
      </c>
      <c r="L12" s="57">
        <v>20.567046361466598</v>
      </c>
      <c r="M12" s="57">
        <v>-0.57130494057028502</v>
      </c>
      <c r="N12" s="56">
        <v>8013430.5941000003</v>
      </c>
      <c r="O12" s="56">
        <v>64061957.417999998</v>
      </c>
      <c r="P12" s="56">
        <v>699</v>
      </c>
      <c r="Q12" s="56">
        <v>1025</v>
      </c>
      <c r="R12" s="57">
        <v>-31.804878048780498</v>
      </c>
      <c r="S12" s="56">
        <v>131.999619885551</v>
      </c>
      <c r="T12" s="56">
        <v>101.932627414634</v>
      </c>
      <c r="U12" s="58">
        <v>22.778090192218698</v>
      </c>
    </row>
    <row r="13" spans="1:23" ht="12" thickBot="1">
      <c r="A13" s="74"/>
      <c r="B13" s="69" t="s">
        <v>11</v>
      </c>
      <c r="C13" s="70"/>
      <c r="D13" s="56">
        <v>170595.37609999999</v>
      </c>
      <c r="E13" s="56">
        <v>265795.59049999999</v>
      </c>
      <c r="F13" s="57">
        <v>64.182921838201096</v>
      </c>
      <c r="G13" s="56">
        <v>374668.6606</v>
      </c>
      <c r="H13" s="57">
        <v>-54.467668625711603</v>
      </c>
      <c r="I13" s="56">
        <v>55663.077899999997</v>
      </c>
      <c r="J13" s="57">
        <v>32.628714313670102</v>
      </c>
      <c r="K13" s="56">
        <v>64308.460599999999</v>
      </c>
      <c r="L13" s="57">
        <v>17.164088530120299</v>
      </c>
      <c r="M13" s="57">
        <v>-0.134436163132165</v>
      </c>
      <c r="N13" s="56">
        <v>11771416.2114</v>
      </c>
      <c r="O13" s="56">
        <v>92967089.975700006</v>
      </c>
      <c r="P13" s="56">
        <v>7322</v>
      </c>
      <c r="Q13" s="56">
        <v>10052</v>
      </c>
      <c r="R13" s="57">
        <v>-27.158774373259099</v>
      </c>
      <c r="S13" s="56">
        <v>23.299013397978701</v>
      </c>
      <c r="T13" s="56">
        <v>23.019385107441298</v>
      </c>
      <c r="U13" s="58">
        <v>1.2001722380298201</v>
      </c>
    </row>
    <row r="14" spans="1:23" ht="12" thickBot="1">
      <c r="A14" s="74"/>
      <c r="B14" s="69" t="s">
        <v>12</v>
      </c>
      <c r="C14" s="70"/>
      <c r="D14" s="56">
        <v>55637.264199999998</v>
      </c>
      <c r="E14" s="56">
        <v>120514.22530000001</v>
      </c>
      <c r="F14" s="57">
        <v>46.166553418486799</v>
      </c>
      <c r="G14" s="56">
        <v>232803.56299999999</v>
      </c>
      <c r="H14" s="57">
        <v>-76.101197299974302</v>
      </c>
      <c r="I14" s="56">
        <v>11381.581099999999</v>
      </c>
      <c r="J14" s="57">
        <v>20.456759087014898</v>
      </c>
      <c r="K14" s="56">
        <v>50287.4067</v>
      </c>
      <c r="L14" s="57">
        <v>21.600789116788601</v>
      </c>
      <c r="M14" s="57">
        <v>-0.77366935686504601</v>
      </c>
      <c r="N14" s="56">
        <v>2776426.1957</v>
      </c>
      <c r="O14" s="56">
        <v>38499640.0229</v>
      </c>
      <c r="P14" s="56">
        <v>909</v>
      </c>
      <c r="Q14" s="56">
        <v>1289</v>
      </c>
      <c r="R14" s="57">
        <v>-29.480217222653199</v>
      </c>
      <c r="S14" s="56">
        <v>61.207111331133099</v>
      </c>
      <c r="T14" s="56">
        <v>64.068145151280106</v>
      </c>
      <c r="U14" s="58">
        <v>-4.6743487119799703</v>
      </c>
    </row>
    <row r="15" spans="1:23" ht="12" thickBot="1">
      <c r="A15" s="74"/>
      <c r="B15" s="69" t="s">
        <v>13</v>
      </c>
      <c r="C15" s="70"/>
      <c r="D15" s="56">
        <v>45750.904900000001</v>
      </c>
      <c r="E15" s="56">
        <v>83885.259300000005</v>
      </c>
      <c r="F15" s="57">
        <v>54.5398622854349</v>
      </c>
      <c r="G15" s="56">
        <v>108673.8498</v>
      </c>
      <c r="H15" s="57">
        <v>-57.900723141585097</v>
      </c>
      <c r="I15" s="56">
        <v>2193.4758999999999</v>
      </c>
      <c r="J15" s="57">
        <v>4.7943880122030098</v>
      </c>
      <c r="K15" s="56">
        <v>19819.540799999999</v>
      </c>
      <c r="L15" s="57">
        <v>18.237635674520899</v>
      </c>
      <c r="M15" s="57">
        <v>-0.88932761247425096</v>
      </c>
      <c r="N15" s="56">
        <v>3211069.3853000002</v>
      </c>
      <c r="O15" s="56">
        <v>34056855.8719</v>
      </c>
      <c r="P15" s="56">
        <v>2156</v>
      </c>
      <c r="Q15" s="56">
        <v>2957</v>
      </c>
      <c r="R15" s="57">
        <v>-27.088265133581299</v>
      </c>
      <c r="S15" s="56">
        <v>21.2202712894249</v>
      </c>
      <c r="T15" s="56">
        <v>25.0598588096043</v>
      </c>
      <c r="U15" s="58">
        <v>-18.093960571055199</v>
      </c>
    </row>
    <row r="16" spans="1:23" ht="12" thickBot="1">
      <c r="A16" s="74"/>
      <c r="B16" s="69" t="s">
        <v>14</v>
      </c>
      <c r="C16" s="70"/>
      <c r="D16" s="56">
        <v>813171.56839999999</v>
      </c>
      <c r="E16" s="56">
        <v>1038134.9249</v>
      </c>
      <c r="F16" s="57">
        <v>78.330046403007799</v>
      </c>
      <c r="G16" s="56">
        <v>3145104.9229000001</v>
      </c>
      <c r="H16" s="57">
        <v>-74.1448508608037</v>
      </c>
      <c r="I16" s="56">
        <v>11039.6775</v>
      </c>
      <c r="J16" s="57">
        <v>1.3576074138600001</v>
      </c>
      <c r="K16" s="56">
        <v>17254.459599999998</v>
      </c>
      <c r="L16" s="57">
        <v>0.54861316308933294</v>
      </c>
      <c r="M16" s="57">
        <v>-0.36018410567897502</v>
      </c>
      <c r="N16" s="56">
        <v>37262294.213399999</v>
      </c>
      <c r="O16" s="56">
        <v>313009420.22049999</v>
      </c>
      <c r="P16" s="56">
        <v>47715</v>
      </c>
      <c r="Q16" s="56">
        <v>76892</v>
      </c>
      <c r="R16" s="57">
        <v>-37.9454299537013</v>
      </c>
      <c r="S16" s="56">
        <v>17.042262776904501</v>
      </c>
      <c r="T16" s="56">
        <v>17.075363156115099</v>
      </c>
      <c r="U16" s="58">
        <v>-0.19422526013031199</v>
      </c>
    </row>
    <row r="17" spans="1:21" ht="12" thickBot="1">
      <c r="A17" s="74"/>
      <c r="B17" s="69" t="s">
        <v>15</v>
      </c>
      <c r="C17" s="70"/>
      <c r="D17" s="56">
        <v>550831.97620000003</v>
      </c>
      <c r="E17" s="56">
        <v>1271683.9746000001</v>
      </c>
      <c r="F17" s="57">
        <v>43.3151621945429</v>
      </c>
      <c r="G17" s="56">
        <v>8225103.3471999997</v>
      </c>
      <c r="H17" s="57">
        <v>-93.303038844034504</v>
      </c>
      <c r="I17" s="56">
        <v>49576.477599999998</v>
      </c>
      <c r="J17" s="57">
        <v>9.0002904228638005</v>
      </c>
      <c r="K17" s="56">
        <v>-242775.7004</v>
      </c>
      <c r="L17" s="57">
        <v>-2.95164316060109</v>
      </c>
      <c r="M17" s="57">
        <v>-1.20420691823077</v>
      </c>
      <c r="N17" s="56">
        <v>48959478.685599998</v>
      </c>
      <c r="O17" s="56">
        <v>321494722.2385</v>
      </c>
      <c r="P17" s="56">
        <v>10463</v>
      </c>
      <c r="Q17" s="56">
        <v>14381</v>
      </c>
      <c r="R17" s="57">
        <v>-27.2442806480773</v>
      </c>
      <c r="S17" s="56">
        <v>52.6457016343305</v>
      </c>
      <c r="T17" s="56">
        <v>49.7768721507545</v>
      </c>
      <c r="U17" s="58">
        <v>5.4493137986886699</v>
      </c>
    </row>
    <row r="18" spans="1:21" ht="12" thickBot="1">
      <c r="A18" s="74"/>
      <c r="B18" s="69" t="s">
        <v>16</v>
      </c>
      <c r="C18" s="70"/>
      <c r="D18" s="56">
        <v>1100679.5183999999</v>
      </c>
      <c r="E18" s="56">
        <v>1317308.3208999999</v>
      </c>
      <c r="F18" s="57">
        <v>83.555193642746005</v>
      </c>
      <c r="G18" s="56">
        <v>2879561.5318</v>
      </c>
      <c r="H18" s="57">
        <v>-61.776141740858399</v>
      </c>
      <c r="I18" s="56">
        <v>150515.06599999999</v>
      </c>
      <c r="J18" s="57">
        <v>13.674740329391801</v>
      </c>
      <c r="K18" s="56">
        <v>180811.32639999999</v>
      </c>
      <c r="L18" s="57">
        <v>6.2791270269184301</v>
      </c>
      <c r="M18" s="57">
        <v>-0.16755731514837199</v>
      </c>
      <c r="N18" s="56">
        <v>44023337.823399998</v>
      </c>
      <c r="O18" s="56">
        <v>592529408.00689995</v>
      </c>
      <c r="P18" s="56">
        <v>54108</v>
      </c>
      <c r="Q18" s="56">
        <v>102525</v>
      </c>
      <c r="R18" s="57">
        <v>-47.224579370885102</v>
      </c>
      <c r="S18" s="56">
        <v>20.342269505433599</v>
      </c>
      <c r="T18" s="56">
        <v>20.4364352538405</v>
      </c>
      <c r="U18" s="58">
        <v>-0.46290679799415402</v>
      </c>
    </row>
    <row r="19" spans="1:21" ht="12" thickBot="1">
      <c r="A19" s="74"/>
      <c r="B19" s="69" t="s">
        <v>17</v>
      </c>
      <c r="C19" s="70"/>
      <c r="D19" s="56">
        <v>419120.88189999998</v>
      </c>
      <c r="E19" s="56">
        <v>615106.55480000004</v>
      </c>
      <c r="F19" s="57">
        <v>68.137931327406505</v>
      </c>
      <c r="G19" s="56">
        <v>1328596.6385999999</v>
      </c>
      <c r="H19" s="57">
        <v>-68.453865550823195</v>
      </c>
      <c r="I19" s="56">
        <v>17975.418300000001</v>
      </c>
      <c r="J19" s="57">
        <v>4.2888386325472698</v>
      </c>
      <c r="K19" s="56">
        <v>42211.4784</v>
      </c>
      <c r="L19" s="57">
        <v>3.1771477643116799</v>
      </c>
      <c r="M19" s="57">
        <v>-0.57415804938971304</v>
      </c>
      <c r="N19" s="56">
        <v>17481701.712299999</v>
      </c>
      <c r="O19" s="56">
        <v>175616115.37130001</v>
      </c>
      <c r="P19" s="56">
        <v>8543</v>
      </c>
      <c r="Q19" s="56">
        <v>14469</v>
      </c>
      <c r="R19" s="57">
        <v>-40.956527748980598</v>
      </c>
      <c r="S19" s="56">
        <v>49.060152393772697</v>
      </c>
      <c r="T19" s="56">
        <v>54.668103428018497</v>
      </c>
      <c r="U19" s="58">
        <v>-11.430765622647501</v>
      </c>
    </row>
    <row r="20" spans="1:21" ht="12" thickBot="1">
      <c r="A20" s="74"/>
      <c r="B20" s="69" t="s">
        <v>18</v>
      </c>
      <c r="C20" s="70"/>
      <c r="D20" s="56">
        <v>1024479.8856</v>
      </c>
      <c r="E20" s="56">
        <v>1098331.9913999999</v>
      </c>
      <c r="F20" s="57">
        <v>93.275976082071196</v>
      </c>
      <c r="G20" s="56">
        <v>2263836.5754</v>
      </c>
      <c r="H20" s="57">
        <v>-54.745855035097499</v>
      </c>
      <c r="I20" s="56">
        <v>93646.964800000002</v>
      </c>
      <c r="J20" s="57">
        <v>9.1409276176422392</v>
      </c>
      <c r="K20" s="56">
        <v>130815.341</v>
      </c>
      <c r="L20" s="57">
        <v>5.7784798788704999</v>
      </c>
      <c r="M20" s="57">
        <v>-0.28412857326878799</v>
      </c>
      <c r="N20" s="56">
        <v>39442612.026199996</v>
      </c>
      <c r="O20" s="56">
        <v>344498706.61159998</v>
      </c>
      <c r="P20" s="56">
        <v>38664</v>
      </c>
      <c r="Q20" s="56">
        <v>52848</v>
      </c>
      <c r="R20" s="57">
        <v>-26.8392370572207</v>
      </c>
      <c r="S20" s="56">
        <v>26.496996834264401</v>
      </c>
      <c r="T20" s="56">
        <v>26.194100259233998</v>
      </c>
      <c r="U20" s="58">
        <v>1.1431354916369501</v>
      </c>
    </row>
    <row r="21" spans="1:21" ht="12" thickBot="1">
      <c r="A21" s="74"/>
      <c r="B21" s="69" t="s">
        <v>19</v>
      </c>
      <c r="C21" s="70"/>
      <c r="D21" s="56">
        <v>296880.17180000001</v>
      </c>
      <c r="E21" s="56">
        <v>363296.44660000002</v>
      </c>
      <c r="F21" s="57">
        <v>81.718435337979997</v>
      </c>
      <c r="G21" s="56">
        <v>726104.99879999994</v>
      </c>
      <c r="H21" s="57">
        <v>-59.113327646739798</v>
      </c>
      <c r="I21" s="56">
        <v>36422.440499999997</v>
      </c>
      <c r="J21" s="57">
        <v>12.268397811537501</v>
      </c>
      <c r="K21" s="56">
        <v>53001.676500000001</v>
      </c>
      <c r="L21" s="57">
        <v>7.29945071134249</v>
      </c>
      <c r="M21" s="57">
        <v>-0.31280587888573702</v>
      </c>
      <c r="N21" s="56">
        <v>10232740.9603</v>
      </c>
      <c r="O21" s="56">
        <v>111424111.0134</v>
      </c>
      <c r="P21" s="56">
        <v>26147</v>
      </c>
      <c r="Q21" s="56">
        <v>38156</v>
      </c>
      <c r="R21" s="57">
        <v>-31.473424887304699</v>
      </c>
      <c r="S21" s="56">
        <v>11.3542728343596</v>
      </c>
      <c r="T21" s="56">
        <v>11.6944944543453</v>
      </c>
      <c r="U21" s="58">
        <v>-2.99641927712165</v>
      </c>
    </row>
    <row r="22" spans="1:21" ht="12" thickBot="1">
      <c r="A22" s="74"/>
      <c r="B22" s="69" t="s">
        <v>20</v>
      </c>
      <c r="C22" s="70"/>
      <c r="D22" s="56">
        <v>1128777.8022</v>
      </c>
      <c r="E22" s="56">
        <v>1270672.7616000001</v>
      </c>
      <c r="F22" s="57">
        <v>88.833084041139799</v>
      </c>
      <c r="G22" s="56">
        <v>2023954.7416999999</v>
      </c>
      <c r="H22" s="57">
        <v>-44.2290986580118</v>
      </c>
      <c r="I22" s="56">
        <v>82301.756099999999</v>
      </c>
      <c r="J22" s="57">
        <v>7.2912273735001696</v>
      </c>
      <c r="K22" s="56">
        <v>177334.39050000001</v>
      </c>
      <c r="L22" s="57">
        <v>8.7617764788085104</v>
      </c>
      <c r="M22" s="57">
        <v>-0.53589511956509095</v>
      </c>
      <c r="N22" s="56">
        <v>38941311.7443</v>
      </c>
      <c r="O22" s="56">
        <v>398213361.29530001</v>
      </c>
      <c r="P22" s="56">
        <v>68509</v>
      </c>
      <c r="Q22" s="56">
        <v>141247</v>
      </c>
      <c r="R22" s="57">
        <v>-51.497022945620103</v>
      </c>
      <c r="S22" s="56">
        <v>16.476343286283601</v>
      </c>
      <c r="T22" s="56">
        <v>23.3981529646647</v>
      </c>
      <c r="U22" s="58">
        <v>-42.010593965613403</v>
      </c>
    </row>
    <row r="23" spans="1:21" ht="12" thickBot="1">
      <c r="A23" s="74"/>
      <c r="B23" s="69" t="s">
        <v>21</v>
      </c>
      <c r="C23" s="70"/>
      <c r="D23" s="56">
        <v>2998763.0715999999</v>
      </c>
      <c r="E23" s="56">
        <v>2946456.5806999998</v>
      </c>
      <c r="F23" s="57">
        <v>101.775233724556</v>
      </c>
      <c r="G23" s="56">
        <v>6255161.0861</v>
      </c>
      <c r="H23" s="57">
        <v>-52.059378962058297</v>
      </c>
      <c r="I23" s="56">
        <v>9717.9946999999993</v>
      </c>
      <c r="J23" s="57">
        <v>0.32406677246478599</v>
      </c>
      <c r="K23" s="56">
        <v>1347243.9787000001</v>
      </c>
      <c r="L23" s="57">
        <v>21.5381180461331</v>
      </c>
      <c r="M23" s="57">
        <v>-0.992786759596894</v>
      </c>
      <c r="N23" s="56">
        <v>78819783.614299998</v>
      </c>
      <c r="O23" s="56">
        <v>863853498.84319997</v>
      </c>
      <c r="P23" s="56">
        <v>70031</v>
      </c>
      <c r="Q23" s="56">
        <v>105658</v>
      </c>
      <c r="R23" s="57">
        <v>-33.719169395597099</v>
      </c>
      <c r="S23" s="56">
        <v>42.820509083120299</v>
      </c>
      <c r="T23" s="56">
        <v>38.704019472259603</v>
      </c>
      <c r="U23" s="58">
        <v>9.6133598105293903</v>
      </c>
    </row>
    <row r="24" spans="1:21" ht="12" thickBot="1">
      <c r="A24" s="74"/>
      <c r="B24" s="69" t="s">
        <v>22</v>
      </c>
      <c r="C24" s="70"/>
      <c r="D24" s="56">
        <v>241720.30850000001</v>
      </c>
      <c r="E24" s="56">
        <v>234339.46739999999</v>
      </c>
      <c r="F24" s="57">
        <v>103.14963637234899</v>
      </c>
      <c r="G24" s="56">
        <v>766491.54870000004</v>
      </c>
      <c r="H24" s="57">
        <v>-68.464060835378106</v>
      </c>
      <c r="I24" s="56">
        <v>34479.477299999999</v>
      </c>
      <c r="J24" s="57">
        <v>14.264203746041501</v>
      </c>
      <c r="K24" s="56">
        <v>94767.483600000007</v>
      </c>
      <c r="L24" s="57">
        <v>12.3638001959355</v>
      </c>
      <c r="M24" s="57">
        <v>-0.63616763904449602</v>
      </c>
      <c r="N24" s="56">
        <v>9151815.6556000002</v>
      </c>
      <c r="O24" s="56">
        <v>84060926.283899993</v>
      </c>
      <c r="P24" s="56">
        <v>23903</v>
      </c>
      <c r="Q24" s="56">
        <v>34091</v>
      </c>
      <c r="R24" s="57">
        <v>-29.884720307412501</v>
      </c>
      <c r="S24" s="56">
        <v>10.1125510814542</v>
      </c>
      <c r="T24" s="56">
        <v>10.4494635592972</v>
      </c>
      <c r="U24" s="58">
        <v>-3.3316269567314198</v>
      </c>
    </row>
    <row r="25" spans="1:21" ht="12" thickBot="1">
      <c r="A25" s="74"/>
      <c r="B25" s="69" t="s">
        <v>23</v>
      </c>
      <c r="C25" s="70"/>
      <c r="D25" s="56">
        <v>255252.81400000001</v>
      </c>
      <c r="E25" s="56">
        <v>394243.38400000002</v>
      </c>
      <c r="F25" s="57">
        <v>64.744983520129296</v>
      </c>
      <c r="G25" s="56">
        <v>781515.66070000001</v>
      </c>
      <c r="H25" s="57">
        <v>-67.338746126805603</v>
      </c>
      <c r="I25" s="56">
        <v>19132.873100000001</v>
      </c>
      <c r="J25" s="57">
        <v>7.4956560909843697</v>
      </c>
      <c r="K25" s="56">
        <v>59197.321600000003</v>
      </c>
      <c r="L25" s="57">
        <v>7.5746814269821803</v>
      </c>
      <c r="M25" s="57">
        <v>-0.67679495316896199</v>
      </c>
      <c r="N25" s="56">
        <v>10255373.646199999</v>
      </c>
      <c r="O25" s="56">
        <v>98516309.571600005</v>
      </c>
      <c r="P25" s="56">
        <v>16232</v>
      </c>
      <c r="Q25" s="56">
        <v>23496</v>
      </c>
      <c r="R25" s="57">
        <v>-30.915900578821901</v>
      </c>
      <c r="S25" s="56">
        <v>15.7252842533268</v>
      </c>
      <c r="T25" s="56">
        <v>16.992856107422501</v>
      </c>
      <c r="U25" s="58">
        <v>-8.06072458644182</v>
      </c>
    </row>
    <row r="26" spans="1:21" ht="12" thickBot="1">
      <c r="A26" s="74"/>
      <c r="B26" s="69" t="s">
        <v>24</v>
      </c>
      <c r="C26" s="70"/>
      <c r="D26" s="56">
        <v>556769.68779999996</v>
      </c>
      <c r="E26" s="56">
        <v>500301.93810000003</v>
      </c>
      <c r="F26" s="57">
        <v>111.28673414987099</v>
      </c>
      <c r="G26" s="56">
        <v>768747.08100000001</v>
      </c>
      <c r="H26" s="57">
        <v>-27.57439975242</v>
      </c>
      <c r="I26" s="56">
        <v>109137.15760000001</v>
      </c>
      <c r="J26" s="57">
        <v>19.601849739923999</v>
      </c>
      <c r="K26" s="56">
        <v>148928.4509</v>
      </c>
      <c r="L26" s="57">
        <v>19.372880181381799</v>
      </c>
      <c r="M26" s="57">
        <v>-0.26718396021401197</v>
      </c>
      <c r="N26" s="56">
        <v>15989793.4341</v>
      </c>
      <c r="O26" s="56">
        <v>189765458.0402</v>
      </c>
      <c r="P26" s="56">
        <v>39065</v>
      </c>
      <c r="Q26" s="56">
        <v>51645</v>
      </c>
      <c r="R26" s="57">
        <v>-24.358601994384699</v>
      </c>
      <c r="S26" s="56">
        <v>14.252391854601299</v>
      </c>
      <c r="T26" s="56">
        <v>14.330787830380499</v>
      </c>
      <c r="U26" s="58">
        <v>-0.55005487204497205</v>
      </c>
    </row>
    <row r="27" spans="1:21" ht="12" thickBot="1">
      <c r="A27" s="74"/>
      <c r="B27" s="69" t="s">
        <v>25</v>
      </c>
      <c r="C27" s="70"/>
      <c r="D27" s="56">
        <v>158749.97140000001</v>
      </c>
      <c r="E27" s="56">
        <v>331478.93</v>
      </c>
      <c r="F27" s="57">
        <v>47.891421454751303</v>
      </c>
      <c r="G27" s="56">
        <v>1009603.6691000001</v>
      </c>
      <c r="H27" s="57">
        <v>-84.276010848740697</v>
      </c>
      <c r="I27" s="56">
        <v>39020.404300000002</v>
      </c>
      <c r="J27" s="57">
        <v>24.5797866644529</v>
      </c>
      <c r="K27" s="56">
        <v>217280.9927</v>
      </c>
      <c r="L27" s="57">
        <v>21.521414724422801</v>
      </c>
      <c r="M27" s="57">
        <v>-0.82041501276701401</v>
      </c>
      <c r="N27" s="56">
        <v>8839136.2776999995</v>
      </c>
      <c r="O27" s="56">
        <v>69008813.417799994</v>
      </c>
      <c r="P27" s="56">
        <v>21621</v>
      </c>
      <c r="Q27" s="56">
        <v>32814</v>
      </c>
      <c r="R27" s="57">
        <v>-34.110440665569598</v>
      </c>
      <c r="S27" s="56">
        <v>7.3423972711715502</v>
      </c>
      <c r="T27" s="56">
        <v>7.4679271652343502</v>
      </c>
      <c r="U27" s="58">
        <v>-1.7096581596813301</v>
      </c>
    </row>
    <row r="28" spans="1:21" ht="12" thickBot="1">
      <c r="A28" s="74"/>
      <c r="B28" s="69" t="s">
        <v>26</v>
      </c>
      <c r="C28" s="70"/>
      <c r="D28" s="56">
        <v>888116.07770000002</v>
      </c>
      <c r="E28" s="56">
        <v>984800.60279999999</v>
      </c>
      <c r="F28" s="57">
        <v>90.182324744206596</v>
      </c>
      <c r="G28" s="56">
        <v>2546774.5748999999</v>
      </c>
      <c r="H28" s="57">
        <v>-65.127809643895503</v>
      </c>
      <c r="I28" s="56">
        <v>47703.461199999998</v>
      </c>
      <c r="J28" s="57">
        <v>5.3713092688897301</v>
      </c>
      <c r="K28" s="56">
        <v>119872.52039999999</v>
      </c>
      <c r="L28" s="57">
        <v>4.70683670166241</v>
      </c>
      <c r="M28" s="57">
        <v>-0.60204840074422905</v>
      </c>
      <c r="N28" s="56">
        <v>31744482.866599999</v>
      </c>
      <c r="O28" s="56">
        <v>284714963.87639999</v>
      </c>
      <c r="P28" s="56">
        <v>40261</v>
      </c>
      <c r="Q28" s="56">
        <v>50782</v>
      </c>
      <c r="R28" s="57">
        <v>-20.7179709345831</v>
      </c>
      <c r="S28" s="56">
        <v>22.058967181639801</v>
      </c>
      <c r="T28" s="56">
        <v>26.446897432160998</v>
      </c>
      <c r="U28" s="58">
        <v>-19.891820928830199</v>
      </c>
    </row>
    <row r="29" spans="1:21" ht="12" thickBot="1">
      <c r="A29" s="74"/>
      <c r="B29" s="69" t="s">
        <v>27</v>
      </c>
      <c r="C29" s="70"/>
      <c r="D29" s="56">
        <v>672228.86640000006</v>
      </c>
      <c r="E29" s="56">
        <v>784364.40780000004</v>
      </c>
      <c r="F29" s="57">
        <v>85.703642301348196</v>
      </c>
      <c r="G29" s="56">
        <v>954015.06539999996</v>
      </c>
      <c r="H29" s="57">
        <v>-29.5368709803186</v>
      </c>
      <c r="I29" s="56">
        <v>97102.315900000001</v>
      </c>
      <c r="J29" s="57">
        <v>14.4448298419575</v>
      </c>
      <c r="K29" s="56">
        <v>149580.2262</v>
      </c>
      <c r="L29" s="57">
        <v>15.6790213933659</v>
      </c>
      <c r="M29" s="57">
        <v>-0.35083454299522898</v>
      </c>
      <c r="N29" s="56">
        <v>21158469.261300001</v>
      </c>
      <c r="O29" s="56">
        <v>205649055.75319999</v>
      </c>
      <c r="P29" s="56">
        <v>98264</v>
      </c>
      <c r="Q29" s="56">
        <v>115291</v>
      </c>
      <c r="R29" s="57">
        <v>-14.768715684658799</v>
      </c>
      <c r="S29" s="56">
        <v>6.8410492794919797</v>
      </c>
      <c r="T29" s="56">
        <v>7.0141763901778997</v>
      </c>
      <c r="U29" s="58">
        <v>-2.53070988985441</v>
      </c>
    </row>
    <row r="30" spans="1:21" ht="12" thickBot="1">
      <c r="A30" s="74"/>
      <c r="B30" s="69" t="s">
        <v>28</v>
      </c>
      <c r="C30" s="70"/>
      <c r="D30" s="56">
        <v>1136522.7335000001</v>
      </c>
      <c r="E30" s="56">
        <v>1156420.9273999999</v>
      </c>
      <c r="F30" s="57">
        <v>98.279329487340107</v>
      </c>
      <c r="G30" s="56">
        <v>2617932.8747999999</v>
      </c>
      <c r="H30" s="57">
        <v>-56.5870177787952</v>
      </c>
      <c r="I30" s="56">
        <v>151576.1844</v>
      </c>
      <c r="J30" s="57">
        <v>13.336836996934601</v>
      </c>
      <c r="K30" s="56">
        <v>296240.95600000001</v>
      </c>
      <c r="L30" s="57">
        <v>11.315834674433001</v>
      </c>
      <c r="M30" s="57">
        <v>-0.488334812152037</v>
      </c>
      <c r="N30" s="56">
        <v>38687050.7038</v>
      </c>
      <c r="O30" s="56">
        <v>333183718.64539999</v>
      </c>
      <c r="P30" s="56">
        <v>78974</v>
      </c>
      <c r="Q30" s="56">
        <v>104776</v>
      </c>
      <c r="R30" s="57">
        <v>-24.625868519508298</v>
      </c>
      <c r="S30" s="56">
        <v>14.391100026590999</v>
      </c>
      <c r="T30" s="56">
        <v>14.880000774032199</v>
      </c>
      <c r="U30" s="58">
        <v>-3.3972437585579098</v>
      </c>
    </row>
    <row r="31" spans="1:21" ht="12" thickBot="1">
      <c r="A31" s="74"/>
      <c r="B31" s="69" t="s">
        <v>29</v>
      </c>
      <c r="C31" s="70"/>
      <c r="D31" s="56">
        <v>737272.46840000001</v>
      </c>
      <c r="E31" s="56">
        <v>1198853.7371</v>
      </c>
      <c r="F31" s="57">
        <v>61.498116541175897</v>
      </c>
      <c r="G31" s="56">
        <v>1181204.003</v>
      </c>
      <c r="H31" s="57">
        <v>-37.582969027577903</v>
      </c>
      <c r="I31" s="56">
        <v>35622.602500000001</v>
      </c>
      <c r="J31" s="57">
        <v>4.8316740454593097</v>
      </c>
      <c r="K31" s="56">
        <v>53069.897799999999</v>
      </c>
      <c r="L31" s="57">
        <v>4.49286470967031</v>
      </c>
      <c r="M31" s="57">
        <v>-0.32876067268401599</v>
      </c>
      <c r="N31" s="56">
        <v>33933529.227700002</v>
      </c>
      <c r="O31" s="56">
        <v>342509849.46939999</v>
      </c>
      <c r="P31" s="56">
        <v>27851</v>
      </c>
      <c r="Q31" s="56">
        <v>43999</v>
      </c>
      <c r="R31" s="57">
        <v>-36.700834109866101</v>
      </c>
      <c r="S31" s="56">
        <v>26.472028595023499</v>
      </c>
      <c r="T31" s="56">
        <v>37.195602636423601</v>
      </c>
      <c r="U31" s="58">
        <v>-40.5090754677409</v>
      </c>
    </row>
    <row r="32" spans="1:21" ht="12" thickBot="1">
      <c r="A32" s="74"/>
      <c r="B32" s="69" t="s">
        <v>30</v>
      </c>
      <c r="C32" s="70"/>
      <c r="D32" s="56">
        <v>109008.01489999999</v>
      </c>
      <c r="E32" s="56">
        <v>100927.3676</v>
      </c>
      <c r="F32" s="57">
        <v>108.006398553884</v>
      </c>
      <c r="G32" s="56">
        <v>131412.821</v>
      </c>
      <c r="H32" s="57">
        <v>-17.049178253315201</v>
      </c>
      <c r="I32" s="56">
        <v>22812.213100000001</v>
      </c>
      <c r="J32" s="57">
        <v>20.927097077152599</v>
      </c>
      <c r="K32" s="56">
        <v>29573.6234</v>
      </c>
      <c r="L32" s="57">
        <v>22.504366906483199</v>
      </c>
      <c r="M32" s="57">
        <v>-0.22862975593311999</v>
      </c>
      <c r="N32" s="56">
        <v>3261398.4918</v>
      </c>
      <c r="O32" s="56">
        <v>33665647.219499998</v>
      </c>
      <c r="P32" s="56">
        <v>20100</v>
      </c>
      <c r="Q32" s="56">
        <v>28061</v>
      </c>
      <c r="R32" s="57">
        <v>-28.370336053597502</v>
      </c>
      <c r="S32" s="56">
        <v>5.4232843233830801</v>
      </c>
      <c r="T32" s="56">
        <v>5.4492601047717502</v>
      </c>
      <c r="U32" s="58">
        <v>-0.47896772213591399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168102.87779999999</v>
      </c>
      <c r="E35" s="56">
        <v>184554.9847</v>
      </c>
      <c r="F35" s="57">
        <v>91.085525581038397</v>
      </c>
      <c r="G35" s="56">
        <v>476393.44140000001</v>
      </c>
      <c r="H35" s="57">
        <v>-64.713435746304995</v>
      </c>
      <c r="I35" s="56">
        <v>23432.936099999999</v>
      </c>
      <c r="J35" s="57">
        <v>13.9396400624856</v>
      </c>
      <c r="K35" s="56">
        <v>34240.419099999999</v>
      </c>
      <c r="L35" s="57">
        <v>7.1874245370330998</v>
      </c>
      <c r="M35" s="57">
        <v>-0.31563524291091399</v>
      </c>
      <c r="N35" s="56">
        <v>6427548.2774999999</v>
      </c>
      <c r="O35" s="56">
        <v>55383041.814900003</v>
      </c>
      <c r="P35" s="56">
        <v>11702</v>
      </c>
      <c r="Q35" s="56">
        <v>16404</v>
      </c>
      <c r="R35" s="57">
        <v>-28.663740551085102</v>
      </c>
      <c r="S35" s="56">
        <v>14.3653117244915</v>
      </c>
      <c r="T35" s="56">
        <v>17.600977718849101</v>
      </c>
      <c r="U35" s="58">
        <v>-22.5241613715977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180172.71</v>
      </c>
      <c r="E37" s="59"/>
      <c r="F37" s="59"/>
      <c r="G37" s="56">
        <v>284796.68</v>
      </c>
      <c r="H37" s="57">
        <v>-36.736372769513999</v>
      </c>
      <c r="I37" s="56">
        <v>-18860.64</v>
      </c>
      <c r="J37" s="57">
        <v>-10.4680892017443</v>
      </c>
      <c r="K37" s="56">
        <v>22570.3</v>
      </c>
      <c r="L37" s="57">
        <v>7.9250572724373098</v>
      </c>
      <c r="M37" s="57">
        <v>-1.83563975667138</v>
      </c>
      <c r="N37" s="56">
        <v>5367634.58</v>
      </c>
      <c r="O37" s="56">
        <v>45468044.079999998</v>
      </c>
      <c r="P37" s="56">
        <v>98</v>
      </c>
      <c r="Q37" s="56">
        <v>107</v>
      </c>
      <c r="R37" s="57">
        <v>-8.4112149532710294</v>
      </c>
      <c r="S37" s="56">
        <v>1838.4970408163299</v>
      </c>
      <c r="T37" s="56">
        <v>1573.16112149533</v>
      </c>
      <c r="U37" s="58">
        <v>14.432219004453</v>
      </c>
    </row>
    <row r="38" spans="1:21" ht="12" thickBot="1">
      <c r="A38" s="74"/>
      <c r="B38" s="69" t="s">
        <v>35</v>
      </c>
      <c r="C38" s="70"/>
      <c r="D38" s="56">
        <v>462873.58</v>
      </c>
      <c r="E38" s="59"/>
      <c r="F38" s="59"/>
      <c r="G38" s="56">
        <v>625213.87</v>
      </c>
      <c r="H38" s="57">
        <v>-25.965561192684401</v>
      </c>
      <c r="I38" s="56">
        <v>-73150.539999999994</v>
      </c>
      <c r="J38" s="57">
        <v>-15.803567790583299</v>
      </c>
      <c r="K38" s="56">
        <v>-79840.2</v>
      </c>
      <c r="L38" s="57">
        <v>-12.7700621868801</v>
      </c>
      <c r="M38" s="57">
        <v>-8.3788116763234E-2</v>
      </c>
      <c r="N38" s="56">
        <v>10168658.869999999</v>
      </c>
      <c r="O38" s="56">
        <v>105130517.01000001</v>
      </c>
      <c r="P38" s="56">
        <v>188</v>
      </c>
      <c r="Q38" s="56">
        <v>150</v>
      </c>
      <c r="R38" s="57">
        <v>25.3333333333333</v>
      </c>
      <c r="S38" s="56">
        <v>2462.0935106382999</v>
      </c>
      <c r="T38" s="56">
        <v>2422.6214</v>
      </c>
      <c r="U38" s="58">
        <v>1.60319299278218</v>
      </c>
    </row>
    <row r="39" spans="1:21" ht="12" thickBot="1">
      <c r="A39" s="74"/>
      <c r="B39" s="69" t="s">
        <v>36</v>
      </c>
      <c r="C39" s="70"/>
      <c r="D39" s="56">
        <v>267517.94</v>
      </c>
      <c r="E39" s="59"/>
      <c r="F39" s="59"/>
      <c r="G39" s="56">
        <v>142808.53</v>
      </c>
      <c r="H39" s="57">
        <v>87.326303267738993</v>
      </c>
      <c r="I39" s="56">
        <v>-19885.48</v>
      </c>
      <c r="J39" s="57">
        <v>-7.4333257799458199</v>
      </c>
      <c r="K39" s="56">
        <v>-1994.05</v>
      </c>
      <c r="L39" s="57">
        <v>-1.39631015038107</v>
      </c>
      <c r="M39" s="57">
        <v>8.9724079135427903</v>
      </c>
      <c r="N39" s="56">
        <v>4811189.91</v>
      </c>
      <c r="O39" s="56">
        <v>95379186.090000004</v>
      </c>
      <c r="P39" s="56">
        <v>87</v>
      </c>
      <c r="Q39" s="56">
        <v>87</v>
      </c>
      <c r="R39" s="57">
        <v>0</v>
      </c>
      <c r="S39" s="56">
        <v>3074.9188505747102</v>
      </c>
      <c r="T39" s="56">
        <v>2827.38</v>
      </c>
      <c r="U39" s="58">
        <v>8.0502563678533008</v>
      </c>
    </row>
    <row r="40" spans="1:21" ht="12" thickBot="1">
      <c r="A40" s="74"/>
      <c r="B40" s="69" t="s">
        <v>37</v>
      </c>
      <c r="C40" s="70"/>
      <c r="D40" s="56">
        <v>287792.37</v>
      </c>
      <c r="E40" s="59"/>
      <c r="F40" s="59"/>
      <c r="G40" s="56">
        <v>333336.94</v>
      </c>
      <c r="H40" s="57">
        <v>-13.6632231639254</v>
      </c>
      <c r="I40" s="56">
        <v>-37369.68</v>
      </c>
      <c r="J40" s="57">
        <v>-12.9849446668791</v>
      </c>
      <c r="K40" s="56">
        <v>-61981.27</v>
      </c>
      <c r="L40" s="57">
        <v>-18.594179810974399</v>
      </c>
      <c r="M40" s="57">
        <v>-0.39708108594741598</v>
      </c>
      <c r="N40" s="56">
        <v>8697404.6400000006</v>
      </c>
      <c r="O40" s="56">
        <v>76194463</v>
      </c>
      <c r="P40" s="56">
        <v>148</v>
      </c>
      <c r="Q40" s="56">
        <v>171</v>
      </c>
      <c r="R40" s="57">
        <v>-13.4502923976608</v>
      </c>
      <c r="S40" s="56">
        <v>1944.54304054054</v>
      </c>
      <c r="T40" s="56">
        <v>2075.4952046783601</v>
      </c>
      <c r="U40" s="58">
        <v>-6.7343412517842998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2.2200000000000002</v>
      </c>
      <c r="O41" s="56">
        <v>1388.13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40022.222099999999</v>
      </c>
      <c r="E42" s="59"/>
      <c r="F42" s="59"/>
      <c r="G42" s="56">
        <v>212058.11970000001</v>
      </c>
      <c r="H42" s="57">
        <v>-81.1267674368613</v>
      </c>
      <c r="I42" s="56">
        <v>2718.79</v>
      </c>
      <c r="J42" s="57">
        <v>6.7932010201902298</v>
      </c>
      <c r="K42" s="56">
        <v>15765.247600000001</v>
      </c>
      <c r="L42" s="57">
        <v>7.4343994100783304</v>
      </c>
      <c r="M42" s="57">
        <v>-0.82754536630303199</v>
      </c>
      <c r="N42" s="56">
        <v>1545543.5859999999</v>
      </c>
      <c r="O42" s="56">
        <v>19081242.719000001</v>
      </c>
      <c r="P42" s="56">
        <v>70</v>
      </c>
      <c r="Q42" s="56">
        <v>88</v>
      </c>
      <c r="R42" s="57">
        <v>-20.454545454545499</v>
      </c>
      <c r="S42" s="56">
        <v>571.74603000000002</v>
      </c>
      <c r="T42" s="56">
        <v>677.59323749999999</v>
      </c>
      <c r="U42" s="58">
        <v>-18.512976382188398</v>
      </c>
    </row>
    <row r="43" spans="1:21" ht="12" thickBot="1">
      <c r="A43" s="74"/>
      <c r="B43" s="69" t="s">
        <v>33</v>
      </c>
      <c r="C43" s="70"/>
      <c r="D43" s="56">
        <v>376797.14880000002</v>
      </c>
      <c r="E43" s="56">
        <v>722317.43570000003</v>
      </c>
      <c r="F43" s="57">
        <v>52.165035783034199</v>
      </c>
      <c r="G43" s="56">
        <v>556939.12939999998</v>
      </c>
      <c r="H43" s="57">
        <v>-32.345003446619003</v>
      </c>
      <c r="I43" s="56">
        <v>15605.636</v>
      </c>
      <c r="J43" s="57">
        <v>4.1416544816487697</v>
      </c>
      <c r="K43" s="56">
        <v>14542.420700000001</v>
      </c>
      <c r="L43" s="57">
        <v>2.6111328747302802</v>
      </c>
      <c r="M43" s="57">
        <v>7.3111301201731996E-2</v>
      </c>
      <c r="N43" s="56">
        <v>10618087.7491</v>
      </c>
      <c r="O43" s="56">
        <v>125937798.6637</v>
      </c>
      <c r="P43" s="56">
        <v>1358</v>
      </c>
      <c r="Q43" s="56">
        <v>1818</v>
      </c>
      <c r="R43" s="57">
        <v>-25.302530253025299</v>
      </c>
      <c r="S43" s="56">
        <v>277.46476347570001</v>
      </c>
      <c r="T43" s="56">
        <v>198.03102513751401</v>
      </c>
      <c r="U43" s="58">
        <v>28.628405763365599</v>
      </c>
    </row>
    <row r="44" spans="1:21" ht="12" thickBot="1">
      <c r="A44" s="74"/>
      <c r="B44" s="69" t="s">
        <v>38</v>
      </c>
      <c r="C44" s="70"/>
      <c r="D44" s="56">
        <v>220524.84</v>
      </c>
      <c r="E44" s="59"/>
      <c r="F44" s="59"/>
      <c r="G44" s="56">
        <v>346915.45</v>
      </c>
      <c r="H44" s="57">
        <v>-36.432684102134999</v>
      </c>
      <c r="I44" s="56">
        <v>-44033.41</v>
      </c>
      <c r="J44" s="57">
        <v>-19.967551047764101</v>
      </c>
      <c r="K44" s="56">
        <v>-40237.519999999997</v>
      </c>
      <c r="L44" s="57">
        <v>-11.5986532165114</v>
      </c>
      <c r="M44" s="57">
        <v>9.4337076440099005E-2</v>
      </c>
      <c r="N44" s="56">
        <v>5848117.1100000003</v>
      </c>
      <c r="O44" s="56">
        <v>50781434.200000003</v>
      </c>
      <c r="P44" s="56">
        <v>143</v>
      </c>
      <c r="Q44" s="56">
        <v>170</v>
      </c>
      <c r="R44" s="57">
        <v>-15.882352941176499</v>
      </c>
      <c r="S44" s="56">
        <v>1542.13174825175</v>
      </c>
      <c r="T44" s="56">
        <v>1510.4581176470599</v>
      </c>
      <c r="U44" s="58">
        <v>2.0538861637857102</v>
      </c>
    </row>
    <row r="45" spans="1:21" ht="12" thickBot="1">
      <c r="A45" s="74"/>
      <c r="B45" s="69" t="s">
        <v>39</v>
      </c>
      <c r="C45" s="70"/>
      <c r="D45" s="56">
        <v>101941.95</v>
      </c>
      <c r="E45" s="59"/>
      <c r="F45" s="59"/>
      <c r="G45" s="56">
        <v>79595.77</v>
      </c>
      <c r="H45" s="57">
        <v>28.074582355318601</v>
      </c>
      <c r="I45" s="56">
        <v>13565.92</v>
      </c>
      <c r="J45" s="57">
        <v>13.307495098926401</v>
      </c>
      <c r="K45" s="56">
        <v>7951.72</v>
      </c>
      <c r="L45" s="57">
        <v>9.9901288724262596</v>
      </c>
      <c r="M45" s="57">
        <v>0.70603592681834904</v>
      </c>
      <c r="N45" s="56">
        <v>2497638.06</v>
      </c>
      <c r="O45" s="56">
        <v>22452934.760000002</v>
      </c>
      <c r="P45" s="56">
        <v>57</v>
      </c>
      <c r="Q45" s="56">
        <v>92</v>
      </c>
      <c r="R45" s="57">
        <v>-38.043478260869598</v>
      </c>
      <c r="S45" s="56">
        <v>1788.4552631578899</v>
      </c>
      <c r="T45" s="56">
        <v>1516.25858695652</v>
      </c>
      <c r="U45" s="58">
        <v>15.2196525017211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7219.0167000000001</v>
      </c>
      <c r="E47" s="62"/>
      <c r="F47" s="62"/>
      <c r="G47" s="61">
        <v>53649.1368</v>
      </c>
      <c r="H47" s="63">
        <v>-86.544020779100407</v>
      </c>
      <c r="I47" s="61">
        <v>883.61749999999995</v>
      </c>
      <c r="J47" s="63">
        <v>12.240136527181001</v>
      </c>
      <c r="K47" s="61">
        <v>4872.9161999999997</v>
      </c>
      <c r="L47" s="63">
        <v>9.0829349560010098</v>
      </c>
      <c r="M47" s="63">
        <v>-0.81866761837603497</v>
      </c>
      <c r="N47" s="61">
        <v>452739.64449999999</v>
      </c>
      <c r="O47" s="61">
        <v>6743102.7774</v>
      </c>
      <c r="P47" s="61">
        <v>16</v>
      </c>
      <c r="Q47" s="61">
        <v>15</v>
      </c>
      <c r="R47" s="63">
        <v>6.6666666666666696</v>
      </c>
      <c r="S47" s="61">
        <v>451.18854375000001</v>
      </c>
      <c r="T47" s="61">
        <v>769.50760666666702</v>
      </c>
      <c r="U47" s="64">
        <v>-70.551229042961893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61317</v>
      </c>
      <c r="D2" s="37">
        <v>522239.10557521402</v>
      </c>
      <c r="E2" s="37">
        <v>363443.93588205101</v>
      </c>
      <c r="F2" s="37">
        <v>158709.50302649601</v>
      </c>
      <c r="G2" s="37">
        <v>363443.93588205101</v>
      </c>
      <c r="H2" s="37">
        <v>0.30395184863331498</v>
      </c>
    </row>
    <row r="3" spans="1:8">
      <c r="A3" s="37">
        <v>2</v>
      </c>
      <c r="B3" s="37">
        <v>13</v>
      </c>
      <c r="C3" s="37">
        <v>6140</v>
      </c>
      <c r="D3" s="37">
        <v>56666.060276923097</v>
      </c>
      <c r="E3" s="37">
        <v>44047.457409401701</v>
      </c>
      <c r="F3" s="37">
        <v>12616.197568376099</v>
      </c>
      <c r="G3" s="37">
        <v>44047.457409401701</v>
      </c>
      <c r="H3" s="37">
        <v>0.222650613930991</v>
      </c>
    </row>
    <row r="4" spans="1:8">
      <c r="A4" s="37">
        <v>3</v>
      </c>
      <c r="B4" s="37">
        <v>14</v>
      </c>
      <c r="C4" s="37">
        <v>95171</v>
      </c>
      <c r="D4" s="37">
        <v>78091.564977414702</v>
      </c>
      <c r="E4" s="37">
        <v>51692.873677306299</v>
      </c>
      <c r="F4" s="37">
        <v>26397.793864210998</v>
      </c>
      <c r="G4" s="37">
        <v>51692.873677306299</v>
      </c>
      <c r="H4" s="37">
        <v>0.33804031512698302</v>
      </c>
    </row>
    <row r="5" spans="1:8">
      <c r="A5" s="37">
        <v>4</v>
      </c>
      <c r="B5" s="37">
        <v>15</v>
      </c>
      <c r="C5" s="37">
        <v>2421</v>
      </c>
      <c r="D5" s="37">
        <v>36748.863781567197</v>
      </c>
      <c r="E5" s="37">
        <v>27692.794991407602</v>
      </c>
      <c r="F5" s="37">
        <v>9035.5559696467808</v>
      </c>
      <c r="G5" s="37">
        <v>27692.794991407602</v>
      </c>
      <c r="H5" s="37">
        <v>0.24601039069866801</v>
      </c>
    </row>
    <row r="6" spans="1:8">
      <c r="A6" s="37">
        <v>5</v>
      </c>
      <c r="B6" s="37">
        <v>16</v>
      </c>
      <c r="C6" s="37">
        <v>1333</v>
      </c>
      <c r="D6" s="37">
        <v>92267.734062393196</v>
      </c>
      <c r="E6" s="37">
        <v>72054.744405982899</v>
      </c>
      <c r="F6" s="37">
        <v>20187.827263247898</v>
      </c>
      <c r="G6" s="37">
        <v>72054.744405982899</v>
      </c>
      <c r="H6" s="37">
        <v>0.21885585904563301</v>
      </c>
    </row>
    <row r="7" spans="1:8">
      <c r="A7" s="37">
        <v>6</v>
      </c>
      <c r="B7" s="37">
        <v>17</v>
      </c>
      <c r="C7" s="37">
        <v>11943</v>
      </c>
      <c r="D7" s="37">
        <v>170595.560630769</v>
      </c>
      <c r="E7" s="37">
        <v>114932.29555470101</v>
      </c>
      <c r="F7" s="37">
        <v>55659.111229914502</v>
      </c>
      <c r="G7" s="37">
        <v>114932.29555470101</v>
      </c>
      <c r="H7" s="37">
        <v>0.32627148271418099</v>
      </c>
    </row>
    <row r="8" spans="1:8">
      <c r="A8" s="37">
        <v>7</v>
      </c>
      <c r="B8" s="37">
        <v>18</v>
      </c>
      <c r="C8" s="37">
        <v>26913</v>
      </c>
      <c r="D8" s="37">
        <v>55637.261552991498</v>
      </c>
      <c r="E8" s="37">
        <v>44255.682970085501</v>
      </c>
      <c r="F8" s="37">
        <v>11381.578582906001</v>
      </c>
      <c r="G8" s="37">
        <v>44255.682970085501</v>
      </c>
      <c r="H8" s="37">
        <v>0.20456755536153901</v>
      </c>
    </row>
    <row r="9" spans="1:8">
      <c r="A9" s="37">
        <v>8</v>
      </c>
      <c r="B9" s="37">
        <v>19</v>
      </c>
      <c r="C9" s="37">
        <v>12346</v>
      </c>
      <c r="D9" s="37">
        <v>45750.921151282098</v>
      </c>
      <c r="E9" s="37">
        <v>43557.428405982901</v>
      </c>
      <c r="F9" s="37">
        <v>2193.4927452991501</v>
      </c>
      <c r="G9" s="37">
        <v>43557.428405982901</v>
      </c>
      <c r="H9" s="37">
        <v>4.7944231287629001E-2</v>
      </c>
    </row>
    <row r="10" spans="1:8">
      <c r="A10" s="37">
        <v>9</v>
      </c>
      <c r="B10" s="37">
        <v>21</v>
      </c>
      <c r="C10" s="37">
        <v>226552</v>
      </c>
      <c r="D10" s="37">
        <v>813171.00095528294</v>
      </c>
      <c r="E10" s="37">
        <v>802131.89076666697</v>
      </c>
      <c r="F10" s="37">
        <v>10934.4295290598</v>
      </c>
      <c r="G10" s="37">
        <v>802131.89076666697</v>
      </c>
      <c r="H10" s="37">
        <v>1.34483857664683E-2</v>
      </c>
    </row>
    <row r="11" spans="1:8">
      <c r="A11" s="37">
        <v>10</v>
      </c>
      <c r="B11" s="37">
        <v>22</v>
      </c>
      <c r="C11" s="37">
        <v>39290.453999999998</v>
      </c>
      <c r="D11" s="37">
        <v>550831.95986666705</v>
      </c>
      <c r="E11" s="37">
        <v>501255.49850940198</v>
      </c>
      <c r="F11" s="37">
        <v>49533.7263145299</v>
      </c>
      <c r="G11" s="37">
        <v>501255.49850940198</v>
      </c>
      <c r="H11" s="37">
        <v>8.9932271878347195E-2</v>
      </c>
    </row>
    <row r="12" spans="1:8">
      <c r="A12" s="37">
        <v>11</v>
      </c>
      <c r="B12" s="37">
        <v>23</v>
      </c>
      <c r="C12" s="37">
        <v>117477.371</v>
      </c>
      <c r="D12" s="37">
        <v>1100679.7422239301</v>
      </c>
      <c r="E12" s="37">
        <v>950164.45115982904</v>
      </c>
      <c r="F12" s="37">
        <v>150331.79978205101</v>
      </c>
      <c r="G12" s="37">
        <v>950164.45115982904</v>
      </c>
      <c r="H12" s="37">
        <v>0.136603645540261</v>
      </c>
    </row>
    <row r="13" spans="1:8">
      <c r="A13" s="37">
        <v>12</v>
      </c>
      <c r="B13" s="37">
        <v>24</v>
      </c>
      <c r="C13" s="37">
        <v>13952</v>
      </c>
      <c r="D13" s="37">
        <v>419120.82420085499</v>
      </c>
      <c r="E13" s="37">
        <v>401145.461739316</v>
      </c>
      <c r="F13" s="37">
        <v>17957.208615384599</v>
      </c>
      <c r="G13" s="37">
        <v>401145.461739316</v>
      </c>
      <c r="H13" s="37">
        <v>4.2846800761700797E-2</v>
      </c>
    </row>
    <row r="14" spans="1:8">
      <c r="A14" s="37">
        <v>13</v>
      </c>
      <c r="B14" s="37">
        <v>25</v>
      </c>
      <c r="C14" s="37">
        <v>84605</v>
      </c>
      <c r="D14" s="37">
        <v>1024480.11066012</v>
      </c>
      <c r="E14" s="37">
        <v>930832.92079999996</v>
      </c>
      <c r="F14" s="37">
        <v>93532.6486</v>
      </c>
      <c r="G14" s="37">
        <v>930832.92079999996</v>
      </c>
      <c r="H14" s="37">
        <v>9.1307880110403097E-2</v>
      </c>
    </row>
    <row r="15" spans="1:8">
      <c r="A15" s="37">
        <v>14</v>
      </c>
      <c r="B15" s="37">
        <v>26</v>
      </c>
      <c r="C15" s="37">
        <v>54757</v>
      </c>
      <c r="D15" s="37">
        <v>296879.97044612397</v>
      </c>
      <c r="E15" s="37">
        <v>260457.73116165199</v>
      </c>
      <c r="F15" s="37">
        <v>36416.568987217302</v>
      </c>
      <c r="G15" s="37">
        <v>260457.73116165199</v>
      </c>
      <c r="H15" s="37">
        <v>0.122666626814635</v>
      </c>
    </row>
    <row r="16" spans="1:8">
      <c r="A16" s="37">
        <v>15</v>
      </c>
      <c r="B16" s="37">
        <v>27</v>
      </c>
      <c r="C16" s="37">
        <v>145543.88500000001</v>
      </c>
      <c r="D16" s="37">
        <v>1128779.1843431201</v>
      </c>
      <c r="E16" s="37">
        <v>1046476.04598972</v>
      </c>
      <c r="F16" s="37">
        <v>82223.174141161799</v>
      </c>
      <c r="G16" s="37">
        <v>1046476.04598972</v>
      </c>
      <c r="H16" s="37">
        <v>7.2847728318291297E-2</v>
      </c>
    </row>
    <row r="17" spans="1:8">
      <c r="A17" s="37">
        <v>16</v>
      </c>
      <c r="B17" s="37">
        <v>29</v>
      </c>
      <c r="C17" s="37">
        <v>207718</v>
      </c>
      <c r="D17" s="37">
        <v>2998764.2269367501</v>
      </c>
      <c r="E17" s="37">
        <v>2989045.10093761</v>
      </c>
      <c r="F17" s="37">
        <v>-245691.65477008501</v>
      </c>
      <c r="G17" s="37">
        <v>2989045.10093761</v>
      </c>
      <c r="H17" s="37">
        <v>-8.9558877334350806E-2</v>
      </c>
    </row>
    <row r="18" spans="1:8">
      <c r="A18" s="37">
        <v>17</v>
      </c>
      <c r="B18" s="37">
        <v>31</v>
      </c>
      <c r="C18" s="37">
        <v>27058.241000000002</v>
      </c>
      <c r="D18" s="37">
        <v>241720.432943355</v>
      </c>
      <c r="E18" s="37">
        <v>207240.83185608801</v>
      </c>
      <c r="F18" s="37">
        <v>34450.800896661603</v>
      </c>
      <c r="G18" s="37">
        <v>207240.83185608801</v>
      </c>
      <c r="H18" s="37">
        <v>0.142540312646672</v>
      </c>
    </row>
    <row r="19" spans="1:8">
      <c r="A19" s="37">
        <v>18</v>
      </c>
      <c r="B19" s="37">
        <v>32</v>
      </c>
      <c r="C19" s="37">
        <v>19387.45</v>
      </c>
      <c r="D19" s="37">
        <v>255252.80647308801</v>
      </c>
      <c r="E19" s="37">
        <v>236119.93548337699</v>
      </c>
      <c r="F19" s="37">
        <v>19125.791343693701</v>
      </c>
      <c r="G19" s="37">
        <v>236119.93548337699</v>
      </c>
      <c r="H19" s="37">
        <v>7.4930897302157101E-2</v>
      </c>
    </row>
    <row r="20" spans="1:8">
      <c r="A20" s="37">
        <v>19</v>
      </c>
      <c r="B20" s="37">
        <v>33</v>
      </c>
      <c r="C20" s="37">
        <v>37458.788999999997</v>
      </c>
      <c r="D20" s="37">
        <v>556769.62886242301</v>
      </c>
      <c r="E20" s="37">
        <v>447632.52756870299</v>
      </c>
      <c r="F20" s="37">
        <v>109126.113727847</v>
      </c>
      <c r="G20" s="37">
        <v>447632.52756870299</v>
      </c>
      <c r="H20" s="37">
        <v>0.196002550537375</v>
      </c>
    </row>
    <row r="21" spans="1:8">
      <c r="A21" s="37">
        <v>20</v>
      </c>
      <c r="B21" s="37">
        <v>34</v>
      </c>
      <c r="C21" s="37">
        <v>29463.264999999999</v>
      </c>
      <c r="D21" s="37">
        <v>158749.854153975</v>
      </c>
      <c r="E21" s="37">
        <v>119729.572435952</v>
      </c>
      <c r="F21" s="37">
        <v>38985.727926327898</v>
      </c>
      <c r="G21" s="37">
        <v>119729.572435952</v>
      </c>
      <c r="H21" s="37">
        <v>0.24563307908777601</v>
      </c>
    </row>
    <row r="22" spans="1:8">
      <c r="A22" s="37">
        <v>21</v>
      </c>
      <c r="B22" s="37">
        <v>35</v>
      </c>
      <c r="C22" s="37">
        <v>29659.307000000001</v>
      </c>
      <c r="D22" s="37">
        <v>888116.07763185794</v>
      </c>
      <c r="E22" s="37">
        <v>840412.61716725701</v>
      </c>
      <c r="F22" s="37">
        <v>47680.3022646018</v>
      </c>
      <c r="G22" s="37">
        <v>840412.61716725701</v>
      </c>
      <c r="H22" s="37">
        <v>5.3688416179586702E-2</v>
      </c>
    </row>
    <row r="23" spans="1:8">
      <c r="A23" s="37">
        <v>22</v>
      </c>
      <c r="B23" s="37">
        <v>36</v>
      </c>
      <c r="C23" s="37">
        <v>129346.386</v>
      </c>
      <c r="D23" s="37">
        <v>672228.86565309705</v>
      </c>
      <c r="E23" s="37">
        <v>575126.58175549004</v>
      </c>
      <c r="F23" s="37">
        <v>97068.069197607096</v>
      </c>
      <c r="G23" s="37">
        <v>575126.58175549004</v>
      </c>
      <c r="H23" s="37">
        <v>0.14440470339949199</v>
      </c>
    </row>
    <row r="24" spans="1:8">
      <c r="A24" s="37">
        <v>23</v>
      </c>
      <c r="B24" s="37">
        <v>37</v>
      </c>
      <c r="C24" s="37">
        <v>135012.886</v>
      </c>
      <c r="D24" s="37">
        <v>1136522.8013194699</v>
      </c>
      <c r="E24" s="37">
        <v>984946.55486831802</v>
      </c>
      <c r="F24" s="37">
        <v>151523.07547769899</v>
      </c>
      <c r="G24" s="37">
        <v>984946.55486831802</v>
      </c>
      <c r="H24" s="37">
        <v>0.13332787030267201</v>
      </c>
    </row>
    <row r="25" spans="1:8">
      <c r="A25" s="37">
        <v>24</v>
      </c>
      <c r="B25" s="37">
        <v>38</v>
      </c>
      <c r="C25" s="37">
        <v>151671.58900000001</v>
      </c>
      <c r="D25" s="37">
        <v>737272.40986814199</v>
      </c>
      <c r="E25" s="37">
        <v>701649.83640177001</v>
      </c>
      <c r="F25" s="37">
        <v>35584.341034513302</v>
      </c>
      <c r="G25" s="37">
        <v>701649.83640177001</v>
      </c>
      <c r="H25" s="37">
        <v>4.8267351302481797E-2</v>
      </c>
    </row>
    <row r="26" spans="1:8">
      <c r="A26" s="37">
        <v>25</v>
      </c>
      <c r="B26" s="37">
        <v>39</v>
      </c>
      <c r="C26" s="37">
        <v>56289.851999999999</v>
      </c>
      <c r="D26" s="37">
        <v>109007.933018803</v>
      </c>
      <c r="E26" s="37">
        <v>86195.8215912702</v>
      </c>
      <c r="F26" s="37">
        <v>22811.073888012699</v>
      </c>
      <c r="G26" s="37">
        <v>86195.8215912702</v>
      </c>
      <c r="H26" s="37">
        <v>0.20926266900563201</v>
      </c>
    </row>
    <row r="27" spans="1:8">
      <c r="A27" s="37">
        <v>26</v>
      </c>
      <c r="B27" s="37">
        <v>42</v>
      </c>
      <c r="C27" s="37">
        <v>8300.9950000000008</v>
      </c>
      <c r="D27" s="37">
        <v>168102.87669999999</v>
      </c>
      <c r="E27" s="37">
        <v>144669.93530000001</v>
      </c>
      <c r="F27" s="37">
        <v>23425.4107</v>
      </c>
      <c r="G27" s="37">
        <v>144669.93530000001</v>
      </c>
      <c r="H27" s="37">
        <v>0.13935787787961701</v>
      </c>
    </row>
    <row r="28" spans="1:8">
      <c r="A28" s="37">
        <v>27</v>
      </c>
      <c r="B28" s="37">
        <v>75</v>
      </c>
      <c r="C28" s="37">
        <v>70</v>
      </c>
      <c r="D28" s="37">
        <v>40022.222222222197</v>
      </c>
      <c r="E28" s="37">
        <v>37303.431623931603</v>
      </c>
      <c r="F28" s="37">
        <v>2718.7905982906</v>
      </c>
      <c r="G28" s="37">
        <v>37303.431623931603</v>
      </c>
      <c r="H28" s="37">
        <v>6.7932024943407499E-2</v>
      </c>
    </row>
    <row r="29" spans="1:8">
      <c r="A29" s="37">
        <v>28</v>
      </c>
      <c r="B29" s="37">
        <v>76</v>
      </c>
      <c r="C29" s="37">
        <v>1626</v>
      </c>
      <c r="D29" s="37">
        <v>376797.14489145298</v>
      </c>
      <c r="E29" s="37">
        <v>361191.51265982899</v>
      </c>
      <c r="F29" s="37">
        <v>15434.692060683799</v>
      </c>
      <c r="G29" s="37">
        <v>361191.51265982899</v>
      </c>
      <c r="H29" s="37">
        <v>4.09814608416256E-2</v>
      </c>
    </row>
    <row r="30" spans="1:8">
      <c r="A30" s="37">
        <v>29</v>
      </c>
      <c r="B30" s="37">
        <v>99</v>
      </c>
      <c r="C30" s="37">
        <v>14</v>
      </c>
      <c r="D30" s="37">
        <v>7219.0167158308795</v>
      </c>
      <c r="E30" s="37">
        <v>6335.39883518645</v>
      </c>
      <c r="F30" s="37">
        <v>883.61788064442896</v>
      </c>
      <c r="G30" s="37">
        <v>6335.39883518645</v>
      </c>
      <c r="H30" s="37">
        <v>0.122401417731408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191</v>
      </c>
      <c r="D34" s="34">
        <v>180172.71</v>
      </c>
      <c r="E34" s="34">
        <v>199033.35</v>
      </c>
      <c r="F34" s="30"/>
      <c r="G34" s="30"/>
      <c r="H34" s="30"/>
    </row>
    <row r="35" spans="1:8">
      <c r="A35" s="30"/>
      <c r="B35" s="33">
        <v>71</v>
      </c>
      <c r="C35" s="34">
        <v>172</v>
      </c>
      <c r="D35" s="34">
        <v>462873.58</v>
      </c>
      <c r="E35" s="34">
        <v>536024.12</v>
      </c>
      <c r="F35" s="30"/>
      <c r="G35" s="30"/>
      <c r="H35" s="30"/>
    </row>
    <row r="36" spans="1:8">
      <c r="A36" s="30"/>
      <c r="B36" s="33">
        <v>72</v>
      </c>
      <c r="C36" s="34">
        <v>84</v>
      </c>
      <c r="D36" s="34">
        <v>267517.94</v>
      </c>
      <c r="E36" s="34">
        <v>287403.42</v>
      </c>
      <c r="F36" s="30"/>
      <c r="G36" s="30"/>
      <c r="H36" s="30"/>
    </row>
    <row r="37" spans="1:8">
      <c r="A37" s="30"/>
      <c r="B37" s="33">
        <v>73</v>
      </c>
      <c r="C37" s="34">
        <v>132</v>
      </c>
      <c r="D37" s="34">
        <v>287792.37</v>
      </c>
      <c r="E37" s="34">
        <v>325162.05</v>
      </c>
      <c r="F37" s="30"/>
      <c r="G37" s="30"/>
      <c r="H37" s="30"/>
    </row>
    <row r="38" spans="1:8">
      <c r="A38" s="30"/>
      <c r="B38" s="33">
        <v>77</v>
      </c>
      <c r="C38" s="34">
        <v>127</v>
      </c>
      <c r="D38" s="34">
        <v>220524.84</v>
      </c>
      <c r="E38" s="34">
        <v>264558.25</v>
      </c>
      <c r="F38" s="30"/>
      <c r="G38" s="30"/>
      <c r="H38" s="30"/>
    </row>
    <row r="39" spans="1:8">
      <c r="A39" s="30"/>
      <c r="B39" s="33">
        <v>78</v>
      </c>
      <c r="C39" s="34">
        <v>64</v>
      </c>
      <c r="D39" s="34">
        <v>101941.95</v>
      </c>
      <c r="E39" s="34">
        <v>88376.03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2016-09-27T05:04:23Z</dcterms:modified>
</cp:coreProperties>
</file>