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<sst xmlns="http://schemas.openxmlformats.org/spreadsheetml/2006/main" count="121" uniqueCount="80">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</sst>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940" Type="http://schemas.openxmlformats.org/officeDocument/2006/relationships/image" Target="cid:6e326b9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4" sqref="N14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17590511.532500003</v>
      </c>
      <c r="F3" s="25">
        <f>RA!I7</f>
        <v>1193185.9871</v>
      </c>
      <c r="G3" s="16">
        <f>SUM(G4:G42)</f>
        <v>16397325.545399997</v>
      </c>
      <c r="H3" s="27">
        <f>RA!J7</f>
        <v>6.7831227357742598</v>
      </c>
      <c r="I3" s="20">
        <f>SUM(I4:I42)</f>
        <v>17590516.084865797</v>
      </c>
      <c r="J3" s="21">
        <f>SUM(J4:J42)</f>
        <v>16397325.392752469</v>
      </c>
      <c r="K3" s="22">
        <f>E3-I3</f>
        <v>-4.5523657947778702</v>
      </c>
      <c r="L3" s="22">
        <f>G3-J3</f>
        <v>0.15264752879738808</v>
      </c>
    </row>
    <row r="4" spans="1:13">
      <c r="A4" s="68">
        <f>RA!A8</f>
        <v>42641</v>
      </c>
      <c r="B4" s="12">
        <v>12</v>
      </c>
      <c r="C4" s="66" t="s">
        <v>6</v>
      </c>
      <c r="D4" s="66"/>
      <c r="E4" s="15">
        <f>VLOOKUP(C4,RA!B8:D35,3,0)</f>
        <v>491474.63319999998</v>
      </c>
      <c r="F4" s="25">
        <f>VLOOKUP(C4,RA!B8:I38,8,0)</f>
        <v>149984.8155</v>
      </c>
      <c r="G4" s="16">
        <f t="shared" ref="G4:G42" si="0">E4-F4</f>
        <v>341489.81770000001</v>
      </c>
      <c r="H4" s="27">
        <f>RA!J8</f>
        <v>30.517305547072901</v>
      </c>
      <c r="I4" s="20">
        <f>VLOOKUP(B4,RMS!B:D,3,FALSE)</f>
        <v>491475.24403076898</v>
      </c>
      <c r="J4" s="21">
        <f>VLOOKUP(B4,RMS!B:E,4,FALSE)</f>
        <v>341489.83017948701</v>
      </c>
      <c r="K4" s="22">
        <f t="shared" ref="K4:K42" si="1">E4-I4</f>
        <v>-0.61083076900104061</v>
      </c>
      <c r="L4" s="22">
        <f t="shared" ref="L4:L42" si="2">G4-J4</f>
        <v>-1.2479486991651356E-2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52571.795599999998</v>
      </c>
      <c r="F5" s="25">
        <f>VLOOKUP(C5,RA!B9:I39,8,0)</f>
        <v>11920.087</v>
      </c>
      <c r="G5" s="16">
        <f t="shared" si="0"/>
        <v>40651.708599999998</v>
      </c>
      <c r="H5" s="27">
        <f>RA!J9</f>
        <v>22.673920234141701</v>
      </c>
      <c r="I5" s="20">
        <f>VLOOKUP(B5,RMS!B:D,3,FALSE)</f>
        <v>52571.808680341899</v>
      </c>
      <c r="J5" s="21">
        <f>VLOOKUP(B5,RMS!B:E,4,FALSE)</f>
        <v>40651.703192307701</v>
      </c>
      <c r="K5" s="22">
        <f t="shared" si="1"/>
        <v>-1.3080341901513748E-2</v>
      </c>
      <c r="L5" s="22">
        <f t="shared" si="2"/>
        <v>5.4076922970125452E-3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82743.803100000005</v>
      </c>
      <c r="F6" s="25">
        <f>VLOOKUP(C6,RA!B10:I40,8,0)</f>
        <v>25989.7909</v>
      </c>
      <c r="G6" s="16">
        <f t="shared" si="0"/>
        <v>56754.012200000005</v>
      </c>
      <c r="H6" s="27">
        <f>RA!J10</f>
        <v>31.409954493619399</v>
      </c>
      <c r="I6" s="20">
        <f>VLOOKUP(B6,RMS!B:D,3,FALSE)</f>
        <v>82745.656921004498</v>
      </c>
      <c r="J6" s="21">
        <f>VLOOKUP(B6,RMS!B:E,4,FALSE)</f>
        <v>56754.012253326502</v>
      </c>
      <c r="K6" s="22">
        <f>E6-I6</f>
        <v>-1.8538210044935113</v>
      </c>
      <c r="L6" s="22">
        <f t="shared" si="2"/>
        <v>-5.3326497436501086E-5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34971.856399999997</v>
      </c>
      <c r="F7" s="25">
        <f>VLOOKUP(C7,RA!B11:I41,8,0)</f>
        <v>8490.2471999999998</v>
      </c>
      <c r="G7" s="16">
        <f t="shared" si="0"/>
        <v>26481.609199999999</v>
      </c>
      <c r="H7" s="27">
        <f>RA!J11</f>
        <v>24.2773706459575</v>
      </c>
      <c r="I7" s="20">
        <f>VLOOKUP(B7,RMS!B:D,3,FALSE)</f>
        <v>34971.880137387503</v>
      </c>
      <c r="J7" s="21">
        <f>VLOOKUP(B7,RMS!B:E,4,FALSE)</f>
        <v>26481.609830080899</v>
      </c>
      <c r="K7" s="22">
        <f t="shared" si="1"/>
        <v>-2.3737387506116647E-2</v>
      </c>
      <c r="L7" s="22">
        <f t="shared" si="2"/>
        <v>-6.3008090000948869E-4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98239.405799999993</v>
      </c>
      <c r="F8" s="25">
        <f>VLOOKUP(C8,RA!B12:I42,8,0)</f>
        <v>22307.560700000002</v>
      </c>
      <c r="G8" s="16">
        <f t="shared" si="0"/>
        <v>75931.845099999991</v>
      </c>
      <c r="H8" s="27">
        <f>RA!J12</f>
        <v>22.707344897234702</v>
      </c>
      <c r="I8" s="20">
        <f>VLOOKUP(B8,RMS!B:D,3,FALSE)</f>
        <v>98239.4027709402</v>
      </c>
      <c r="J8" s="21">
        <f>VLOOKUP(B8,RMS!B:E,4,FALSE)</f>
        <v>75931.843078632504</v>
      </c>
      <c r="K8" s="22">
        <f t="shared" si="1"/>
        <v>3.0290597933344543E-3</v>
      </c>
      <c r="L8" s="22">
        <f t="shared" si="2"/>
        <v>2.0213674870319664E-3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173244.255</v>
      </c>
      <c r="F9" s="25">
        <f>VLOOKUP(C9,RA!B13:I43,8,0)</f>
        <v>56125.668400000002</v>
      </c>
      <c r="G9" s="16">
        <f t="shared" si="0"/>
        <v>117118.58660000001</v>
      </c>
      <c r="H9" s="27">
        <f>RA!J13</f>
        <v>32.3968424811547</v>
      </c>
      <c r="I9" s="20">
        <f>VLOOKUP(B9,RMS!B:D,3,FALSE)</f>
        <v>173244.438957265</v>
      </c>
      <c r="J9" s="21">
        <f>VLOOKUP(B9,RMS!B:E,4,FALSE)</f>
        <v>117118.585370085</v>
      </c>
      <c r="K9" s="22">
        <f t="shared" si="1"/>
        <v>-0.18395726499147713</v>
      </c>
      <c r="L9" s="22">
        <f t="shared" si="2"/>
        <v>1.2299150112085044E-3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96850.083599999998</v>
      </c>
      <c r="F10" s="25">
        <f>VLOOKUP(C10,RA!B14:I43,8,0)</f>
        <v>20197.385900000001</v>
      </c>
      <c r="G10" s="16">
        <f t="shared" si="0"/>
        <v>76652.69769999999</v>
      </c>
      <c r="H10" s="27">
        <f>RA!J14</f>
        <v>20.854278230070602</v>
      </c>
      <c r="I10" s="20">
        <f>VLOOKUP(B10,RMS!B:D,3,FALSE)</f>
        <v>96850.080908546995</v>
      </c>
      <c r="J10" s="21">
        <f>VLOOKUP(B10,RMS!B:E,4,FALSE)</f>
        <v>76652.696264102604</v>
      </c>
      <c r="K10" s="22">
        <f t="shared" si="1"/>
        <v>2.6914530026260763E-3</v>
      </c>
      <c r="L10" s="22">
        <f t="shared" si="2"/>
        <v>1.4358973858179525E-3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52934.4931</v>
      </c>
      <c r="F11" s="25">
        <f>VLOOKUP(C11,RA!B15:I44,8,0)</f>
        <v>6549.4949999999999</v>
      </c>
      <c r="G11" s="16">
        <f t="shared" si="0"/>
        <v>46384.998099999997</v>
      </c>
      <c r="H11" s="27">
        <f>RA!J15</f>
        <v>12.372830297301901</v>
      </c>
      <c r="I11" s="20">
        <f>VLOOKUP(B11,RMS!B:D,3,FALSE)</f>
        <v>52934.512405128196</v>
      </c>
      <c r="J11" s="21">
        <f>VLOOKUP(B11,RMS!B:E,4,FALSE)</f>
        <v>46384.9971504274</v>
      </c>
      <c r="K11" s="22">
        <f t="shared" si="1"/>
        <v>-1.9305128196720034E-2</v>
      </c>
      <c r="L11" s="22">
        <f t="shared" si="2"/>
        <v>9.4957259716466069E-4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814103.38210000005</v>
      </c>
      <c r="F12" s="25">
        <f>VLOOKUP(C12,RA!B16:I45,8,0)</f>
        <v>-10491.990100000001</v>
      </c>
      <c r="G12" s="16">
        <f t="shared" si="0"/>
        <v>824595.3722000001</v>
      </c>
      <c r="H12" s="27">
        <f>RA!J16</f>
        <v>-1.28877859135478</v>
      </c>
      <c r="I12" s="20">
        <f>VLOOKUP(B12,RMS!B:D,3,FALSE)</f>
        <v>814102.85806698399</v>
      </c>
      <c r="J12" s="21">
        <f>VLOOKUP(B12,RMS!B:E,4,FALSE)</f>
        <v>824595.372133333</v>
      </c>
      <c r="K12" s="22">
        <f t="shared" si="1"/>
        <v>0.52403301605954766</v>
      </c>
      <c r="L12" s="22">
        <f t="shared" si="2"/>
        <v>6.6667096689343452E-5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1355656.3914000001</v>
      </c>
      <c r="F13" s="25">
        <f>VLOOKUP(C13,RA!B17:I46,8,0)</f>
        <v>49065.409699999997</v>
      </c>
      <c r="G13" s="16">
        <f t="shared" si="0"/>
        <v>1306590.9817000001</v>
      </c>
      <c r="H13" s="27">
        <f>RA!J17</f>
        <v>3.61931017411644</v>
      </c>
      <c r="I13" s="20">
        <f>VLOOKUP(B13,RMS!B:D,3,FALSE)</f>
        <v>1355656.35837094</v>
      </c>
      <c r="J13" s="21">
        <f>VLOOKUP(B13,RMS!B:E,4,FALSE)</f>
        <v>1306590.98447949</v>
      </c>
      <c r="K13" s="22">
        <f t="shared" si="1"/>
        <v>3.3029060112312436E-2</v>
      </c>
      <c r="L13" s="22">
        <f t="shared" si="2"/>
        <v>-2.7794898487627506E-3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1288097.4412</v>
      </c>
      <c r="F14" s="25">
        <f>VLOOKUP(C14,RA!B18:I47,8,0)</f>
        <v>162471.9645</v>
      </c>
      <c r="G14" s="16">
        <f t="shared" si="0"/>
        <v>1125625.4767</v>
      </c>
      <c r="H14" s="27">
        <f>RA!J18</f>
        <v>12.613328720585001</v>
      </c>
      <c r="I14" s="20">
        <f>VLOOKUP(B14,RMS!B:D,3,FALSE)</f>
        <v>1288097.7409111101</v>
      </c>
      <c r="J14" s="21">
        <f>VLOOKUP(B14,RMS!B:E,4,FALSE)</f>
        <v>1125625.47171538</v>
      </c>
      <c r="K14" s="22">
        <f t="shared" si="1"/>
        <v>-0.29971111007034779</v>
      </c>
      <c r="L14" s="22">
        <f t="shared" si="2"/>
        <v>4.984620027244091E-3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489296.77269999997</v>
      </c>
      <c r="F15" s="25">
        <f>VLOOKUP(C15,RA!B19:I48,8,0)</f>
        <v>18333.682499999999</v>
      </c>
      <c r="G15" s="16">
        <f t="shared" si="0"/>
        <v>470963.09019999998</v>
      </c>
      <c r="H15" s="27">
        <f>RA!J19</f>
        <v>3.7469453147692899</v>
      </c>
      <c r="I15" s="20">
        <f>VLOOKUP(B15,RMS!B:D,3,FALSE)</f>
        <v>489296.70972393203</v>
      </c>
      <c r="J15" s="21">
        <f>VLOOKUP(B15,RMS!B:E,4,FALSE)</f>
        <v>470963.08869145298</v>
      </c>
      <c r="K15" s="22">
        <f t="shared" si="1"/>
        <v>6.2976067943964154E-2</v>
      </c>
      <c r="L15" s="22">
        <f t="shared" si="2"/>
        <v>1.5085469931364059E-3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1123309.4016</v>
      </c>
      <c r="F16" s="25">
        <f>VLOOKUP(C16,RA!B20:I49,8,0)</f>
        <v>59122.917600000001</v>
      </c>
      <c r="G16" s="16">
        <f t="shared" si="0"/>
        <v>1064186.4839999999</v>
      </c>
      <c r="H16" s="27">
        <f>RA!J20</f>
        <v>5.2632798689112299</v>
      </c>
      <c r="I16" s="20">
        <f>VLOOKUP(B16,RMS!B:D,3,FALSE)</f>
        <v>1123309.5650249801</v>
      </c>
      <c r="J16" s="21">
        <f>VLOOKUP(B16,RMS!B:E,4,FALSE)</f>
        <v>1064186.4839999999</v>
      </c>
      <c r="K16" s="22">
        <f t="shared" si="1"/>
        <v>-0.16342498012818396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307075.24329999997</v>
      </c>
      <c r="F17" s="25">
        <f>VLOOKUP(C17,RA!B21:I50,8,0)</f>
        <v>40182.2716</v>
      </c>
      <c r="G17" s="16">
        <f t="shared" si="0"/>
        <v>266892.97169999999</v>
      </c>
      <c r="H17" s="27">
        <f>RA!J21</f>
        <v>13.085480668574601</v>
      </c>
      <c r="I17" s="20">
        <f>VLOOKUP(B17,RMS!B:D,3,FALSE)</f>
        <v>307075.01681557402</v>
      </c>
      <c r="J17" s="21">
        <f>VLOOKUP(B17,RMS!B:E,4,FALSE)</f>
        <v>266892.97154851397</v>
      </c>
      <c r="K17" s="22">
        <f t="shared" si="1"/>
        <v>0.22648442594800144</v>
      </c>
      <c r="L17" s="22">
        <f t="shared" si="2"/>
        <v>1.5148601960390806E-4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1015266.2369</v>
      </c>
      <c r="F18" s="25">
        <f>VLOOKUP(C18,RA!B22:I51,8,0)</f>
        <v>75621.527799999996</v>
      </c>
      <c r="G18" s="16">
        <f t="shared" si="0"/>
        <v>939644.70909999998</v>
      </c>
      <c r="H18" s="27">
        <f>RA!J22</f>
        <v>7.4484430833533599</v>
      </c>
      <c r="I18" s="20">
        <f>VLOOKUP(B18,RMS!B:D,3,FALSE)</f>
        <v>1015267.46536372</v>
      </c>
      <c r="J18" s="21">
        <f>VLOOKUP(B18,RMS!B:E,4,FALSE)</f>
        <v>939644.70946630405</v>
      </c>
      <c r="K18" s="22">
        <f t="shared" si="1"/>
        <v>-1.2284637199481949</v>
      </c>
      <c r="L18" s="22">
        <f t="shared" si="2"/>
        <v>-3.6630406975746155E-4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3174418.4109</v>
      </c>
      <c r="F19" s="25">
        <f>VLOOKUP(C19,RA!B23:I52,8,0)</f>
        <v>159291.11670000001</v>
      </c>
      <c r="G19" s="16">
        <f t="shared" si="0"/>
        <v>3015127.2941999999</v>
      </c>
      <c r="H19" s="27">
        <f>RA!J23</f>
        <v>5.0179622242941297</v>
      </c>
      <c r="I19" s="20">
        <f>VLOOKUP(B19,RMS!B:D,3,FALSE)</f>
        <v>3174419.49296838</v>
      </c>
      <c r="J19" s="21">
        <f>VLOOKUP(B19,RMS!B:E,4,FALSE)</f>
        <v>3015127.3119136798</v>
      </c>
      <c r="K19" s="22">
        <f t="shared" si="1"/>
        <v>-1.0820683799684048</v>
      </c>
      <c r="L19" s="22">
        <f t="shared" si="2"/>
        <v>-1.7713679932057858E-2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287815.92790000001</v>
      </c>
      <c r="F20" s="25">
        <f>VLOOKUP(C20,RA!B24:I53,8,0)</f>
        <v>37729.692000000003</v>
      </c>
      <c r="G20" s="16">
        <f t="shared" si="0"/>
        <v>250086.2359</v>
      </c>
      <c r="H20" s="27">
        <f>RA!J24</f>
        <v>13.108965954486401</v>
      </c>
      <c r="I20" s="20">
        <f>VLOOKUP(B20,RMS!B:D,3,FALSE)</f>
        <v>287816.05660577101</v>
      </c>
      <c r="J20" s="21">
        <f>VLOOKUP(B20,RMS!B:E,4,FALSE)</f>
        <v>250086.246110429</v>
      </c>
      <c r="K20" s="22">
        <f t="shared" si="1"/>
        <v>-0.12870577099965885</v>
      </c>
      <c r="L20" s="22">
        <f t="shared" si="2"/>
        <v>-1.0210428998107091E-2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283946.87290000002</v>
      </c>
      <c r="F21" s="25">
        <f>VLOOKUP(C21,RA!B25:I54,8,0)</f>
        <v>20137.403900000001</v>
      </c>
      <c r="G21" s="16">
        <f t="shared" si="0"/>
        <v>263809.46900000004</v>
      </c>
      <c r="H21" s="27">
        <f>RA!J25</f>
        <v>7.0919618498816703</v>
      </c>
      <c r="I21" s="20">
        <f>VLOOKUP(B21,RMS!B:D,3,FALSE)</f>
        <v>283946.866156395</v>
      </c>
      <c r="J21" s="21">
        <f>VLOOKUP(B21,RMS!B:E,4,FALSE)</f>
        <v>263809.45931076998</v>
      </c>
      <c r="K21" s="22">
        <f t="shared" si="1"/>
        <v>6.7436050157994032E-3</v>
      </c>
      <c r="L21" s="22">
        <f t="shared" si="2"/>
        <v>9.6892300643958151E-3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501871.57659999997</v>
      </c>
      <c r="F22" s="25">
        <f>VLOOKUP(C22,RA!B26:I55,8,0)</f>
        <v>105673.65790000001</v>
      </c>
      <c r="G22" s="16">
        <f t="shared" si="0"/>
        <v>396197.91869999998</v>
      </c>
      <c r="H22" s="27">
        <f>RA!J26</f>
        <v>21.055916060419499</v>
      </c>
      <c r="I22" s="20">
        <f>VLOOKUP(B22,RMS!B:D,3,FALSE)</f>
        <v>501871.51896927599</v>
      </c>
      <c r="J22" s="21">
        <f>VLOOKUP(B22,RMS!B:E,4,FALSE)</f>
        <v>396197.90380457998</v>
      </c>
      <c r="K22" s="22">
        <f t="shared" si="1"/>
        <v>5.7630723982583731E-2</v>
      </c>
      <c r="L22" s="22">
        <f t="shared" si="2"/>
        <v>1.4895419997628778E-2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190463.33350000001</v>
      </c>
      <c r="F23" s="25">
        <f>VLOOKUP(C23,RA!B27:I56,8,0)</f>
        <v>45706.137999999999</v>
      </c>
      <c r="G23" s="16">
        <f t="shared" si="0"/>
        <v>144757.1955</v>
      </c>
      <c r="H23" s="27">
        <f>RA!J27</f>
        <v>23.997342249604198</v>
      </c>
      <c r="I23" s="20">
        <f>VLOOKUP(B23,RMS!B:D,3,FALSE)</f>
        <v>190463.194930436</v>
      </c>
      <c r="J23" s="21">
        <f>VLOOKUP(B23,RMS!B:E,4,FALSE)</f>
        <v>144757.19251502701</v>
      </c>
      <c r="K23" s="22">
        <f t="shared" si="1"/>
        <v>0.13856956400559284</v>
      </c>
      <c r="L23" s="22">
        <f t="shared" si="2"/>
        <v>2.9849729908164591E-3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1048410.0005</v>
      </c>
      <c r="F24" s="25">
        <f>VLOOKUP(C24,RA!B28:I57,8,0)</f>
        <v>44357.161699999997</v>
      </c>
      <c r="G24" s="16">
        <f t="shared" si="0"/>
        <v>1004052.8388</v>
      </c>
      <c r="H24" s="27">
        <f>RA!J28</f>
        <v>4.2308983774330198</v>
      </c>
      <c r="I24" s="20">
        <f>VLOOKUP(B24,RMS!B:D,3,FALSE)</f>
        <v>1048410.00013982</v>
      </c>
      <c r="J24" s="21">
        <f>VLOOKUP(B24,RMS!B:E,4,FALSE)</f>
        <v>1004052.85318938</v>
      </c>
      <c r="K24" s="22">
        <f t="shared" si="1"/>
        <v>3.6017992533743382E-4</v>
      </c>
      <c r="L24" s="22">
        <f t="shared" si="2"/>
        <v>-1.4389379997737706E-2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625042.79350000003</v>
      </c>
      <c r="F25" s="25">
        <f>VLOOKUP(C25,RA!B29:I58,8,0)</f>
        <v>76271.058399999994</v>
      </c>
      <c r="G25" s="16">
        <f t="shared" si="0"/>
        <v>548771.73510000005</v>
      </c>
      <c r="H25" s="27">
        <f>RA!J29</f>
        <v>12.202533841388901</v>
      </c>
      <c r="I25" s="20">
        <f>VLOOKUP(B25,RMS!B:D,3,FALSE)</f>
        <v>625042.78995132702</v>
      </c>
      <c r="J25" s="21">
        <f>VLOOKUP(B25,RMS!B:E,4,FALSE)</f>
        <v>548771.72082686203</v>
      </c>
      <c r="K25" s="22">
        <f t="shared" si="1"/>
        <v>3.5486730048432946E-3</v>
      </c>
      <c r="L25" s="22">
        <f t="shared" si="2"/>
        <v>1.4273138018324971E-2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938526.57940000005</v>
      </c>
      <c r="F26" s="25">
        <f>VLOOKUP(C26,RA!B30:I59,8,0)</f>
        <v>105580.9902</v>
      </c>
      <c r="G26" s="16">
        <f t="shared" si="0"/>
        <v>832945.58920000005</v>
      </c>
      <c r="H26" s="27">
        <f>RA!J30</f>
        <v>11.249653714389</v>
      </c>
      <c r="I26" s="20">
        <f>VLOOKUP(B26,RMS!B:D,3,FALSE)</f>
        <v>938526.65780088503</v>
      </c>
      <c r="J26" s="21">
        <f>VLOOKUP(B26,RMS!B:E,4,FALSE)</f>
        <v>832945.57671558799</v>
      </c>
      <c r="K26" s="22">
        <f t="shared" si="1"/>
        <v>-7.8400884987786412E-2</v>
      </c>
      <c r="L26" s="22">
        <f t="shared" si="2"/>
        <v>1.2484412058256567E-2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1025418.4592</v>
      </c>
      <c r="F27" s="25">
        <f>VLOOKUP(C27,RA!B31:I60,8,0)</f>
        <v>13304.500400000001</v>
      </c>
      <c r="G27" s="16">
        <f t="shared" si="0"/>
        <v>1012113.9588</v>
      </c>
      <c r="H27" s="27">
        <f>RA!J31</f>
        <v>1.2974703430226699</v>
      </c>
      <c r="I27" s="20">
        <f>VLOOKUP(B27,RMS!B:D,3,FALSE)</f>
        <v>1025418.46950354</v>
      </c>
      <c r="J27" s="21">
        <f>VLOOKUP(B27,RMS!B:E,4,FALSE)</f>
        <v>1012113.8084123899</v>
      </c>
      <c r="K27" s="22">
        <f t="shared" si="1"/>
        <v>-1.0303539922460914E-2</v>
      </c>
      <c r="L27" s="22">
        <f t="shared" si="2"/>
        <v>0.15038761007599533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113529.2733</v>
      </c>
      <c r="F28" s="25">
        <f>VLOOKUP(C28,RA!B32:I61,8,0)</f>
        <v>21660.0713</v>
      </c>
      <c r="G28" s="16">
        <f t="shared" si="0"/>
        <v>91869.202000000005</v>
      </c>
      <c r="H28" s="27">
        <f>RA!J32</f>
        <v>19.078842549060901</v>
      </c>
      <c r="I28" s="20">
        <f>VLOOKUP(B28,RMS!B:D,3,FALSE)</f>
        <v>113529.194713834</v>
      </c>
      <c r="J28" s="21">
        <f>VLOOKUP(B28,RMS!B:E,4,FALSE)</f>
        <v>91869.224039877707</v>
      </c>
      <c r="K28" s="22">
        <f t="shared" si="1"/>
        <v>7.8586165996966884E-2</v>
      </c>
      <c r="L28" s="22">
        <f t="shared" si="2"/>
        <v>-2.2039877701899968E-2</v>
      </c>
      <c r="M28" s="32"/>
    </row>
    <row r="29" spans="1:13">
      <c r="A29" s="68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175017.5111</v>
      </c>
      <c r="F30" s="25">
        <f>VLOOKUP(C30,RA!B34:I64,8,0)</f>
        <v>23999.599200000001</v>
      </c>
      <c r="G30" s="16">
        <f t="shared" si="0"/>
        <v>151017.91190000001</v>
      </c>
      <c r="H30" s="27">
        <f>RA!J34</f>
        <v>0</v>
      </c>
      <c r="I30" s="20">
        <f>VLOOKUP(B30,RMS!B:D,3,FALSE)</f>
        <v>175017.510874336</v>
      </c>
      <c r="J30" s="21">
        <f>VLOOKUP(B30,RMS!B:E,4,FALSE)</f>
        <v>151017.90169999999</v>
      </c>
      <c r="K30" s="22">
        <f t="shared" si="1"/>
        <v>2.2566400002688169E-4</v>
      </c>
      <c r="L30" s="22">
        <f t="shared" si="2"/>
        <v>1.0200000018812716E-2</v>
      </c>
      <c r="M30" s="32"/>
    </row>
    <row r="31" spans="1:13" s="36" customFormat="1" ht="12" thickBot="1">
      <c r="A31" s="68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13.7126845474835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95228.29</v>
      </c>
      <c r="F32" s="25">
        <f>VLOOKUP(C32,RA!B34:I65,8,0)</f>
        <v>-718.83</v>
      </c>
      <c r="G32" s="16">
        <f t="shared" si="0"/>
        <v>95947.12</v>
      </c>
      <c r="H32" s="27">
        <f>RA!J34</f>
        <v>0</v>
      </c>
      <c r="I32" s="20">
        <f>VLOOKUP(B32,RMS!B:D,3,FALSE)</f>
        <v>95228.29</v>
      </c>
      <c r="J32" s="21">
        <f>VLOOKUP(B32,RMS!B:E,4,FALSE)</f>
        <v>95947.12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370302.22</v>
      </c>
      <c r="F33" s="25">
        <f>VLOOKUP(C33,RA!B34:I65,8,0)</f>
        <v>-57807.17</v>
      </c>
      <c r="G33" s="16">
        <f t="shared" si="0"/>
        <v>428109.38999999996</v>
      </c>
      <c r="H33" s="27">
        <f>RA!J34</f>
        <v>0</v>
      </c>
      <c r="I33" s="20">
        <f>VLOOKUP(B33,RMS!B:D,3,FALSE)</f>
        <v>370302.22</v>
      </c>
      <c r="J33" s="21">
        <f>VLOOKUP(B33,RMS!B:E,4,FALSE)</f>
        <v>428109.39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265698.34999999998</v>
      </c>
      <c r="F34" s="25">
        <f>VLOOKUP(C34,RA!B34:I66,8,0)</f>
        <v>-19695.28</v>
      </c>
      <c r="G34" s="16">
        <f t="shared" si="0"/>
        <v>285393.63</v>
      </c>
      <c r="H34" s="27">
        <f>RA!J35</f>
        <v>13.7126845474835</v>
      </c>
      <c r="I34" s="20">
        <f>VLOOKUP(B34,RMS!B:D,3,FALSE)</f>
        <v>265698.34999999998</v>
      </c>
      <c r="J34" s="21">
        <f>VLOOKUP(B34,RMS!B:E,4,FALSE)</f>
        <v>285393.63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347942.65</v>
      </c>
      <c r="F35" s="25">
        <f>VLOOKUP(C35,RA!B34:I67,8,0)</f>
        <v>-51582.1</v>
      </c>
      <c r="G35" s="16">
        <f t="shared" si="0"/>
        <v>399524.75</v>
      </c>
      <c r="H35" s="27">
        <f>RA!J34</f>
        <v>0</v>
      </c>
      <c r="I35" s="20">
        <f>VLOOKUP(B35,RMS!B:D,3,FALSE)</f>
        <v>347942.65</v>
      </c>
      <c r="J35" s="21">
        <f>VLOOKUP(B35,RMS!B:E,4,FALSE)</f>
        <v>399524.75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-10.25</v>
      </c>
      <c r="F36" s="25">
        <f>VLOOKUP(C36,RA!B35:I68,8,0)</f>
        <v>-3221.36</v>
      </c>
      <c r="G36" s="16">
        <f t="shared" si="0"/>
        <v>3211.11</v>
      </c>
      <c r="H36" s="27">
        <f>RA!J35</f>
        <v>13.7126845474835</v>
      </c>
      <c r="I36" s="20">
        <f>VLOOKUP(B36,RMS!B:D,3,FALSE)</f>
        <v>-10.25</v>
      </c>
      <c r="J36" s="21">
        <f>VLOOKUP(B36,RMS!B:E,4,FALSE)</f>
        <v>3211.11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36772.649899999997</v>
      </c>
      <c r="F37" s="25">
        <f>VLOOKUP(C37,RA!B8:I68,8,0)</f>
        <v>1900.1541</v>
      </c>
      <c r="G37" s="16">
        <f t="shared" si="0"/>
        <v>34872.495799999997</v>
      </c>
      <c r="H37" s="27">
        <f>RA!J35</f>
        <v>13.7126845474835</v>
      </c>
      <c r="I37" s="20">
        <f>VLOOKUP(B37,RMS!B:D,3,FALSE)</f>
        <v>36772.6495726496</v>
      </c>
      <c r="J37" s="21">
        <f>VLOOKUP(B37,RMS!B:E,4,FALSE)</f>
        <v>34872.495726495697</v>
      </c>
      <c r="K37" s="22">
        <f t="shared" si="1"/>
        <v>3.273503971286118E-4</v>
      </c>
      <c r="L37" s="22">
        <f t="shared" si="2"/>
        <v>7.3504299507476389E-5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316018.05</v>
      </c>
      <c r="F38" s="25">
        <f>VLOOKUP(C38,RA!B8:I69,8,0)</f>
        <v>13823.5998</v>
      </c>
      <c r="G38" s="16">
        <f t="shared" si="0"/>
        <v>302194.45019999996</v>
      </c>
      <c r="H38" s="27">
        <f>RA!J36</f>
        <v>0</v>
      </c>
      <c r="I38" s="20">
        <f>VLOOKUP(B38,RMS!B:D,3,FALSE)</f>
        <v>316018.04464188003</v>
      </c>
      <c r="J38" s="21">
        <f>VLOOKUP(B38,RMS!B:E,4,FALSE)</f>
        <v>302194.449774359</v>
      </c>
      <c r="K38" s="22">
        <f t="shared" si="1"/>
        <v>5.3581199608743191E-3</v>
      </c>
      <c r="L38" s="22">
        <f t="shared" si="2"/>
        <v>4.2564095929265022E-4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225127.85</v>
      </c>
      <c r="F39" s="25">
        <f>VLOOKUP(C39,RA!B9:I70,8,0)</f>
        <v>-49550.04</v>
      </c>
      <c r="G39" s="16">
        <f t="shared" si="0"/>
        <v>274677.89</v>
      </c>
      <c r="H39" s="27">
        <f>RA!J37</f>
        <v>-0.75484921550098205</v>
      </c>
      <c r="I39" s="20">
        <f>VLOOKUP(B39,RMS!B:D,3,FALSE)</f>
        <v>225127.85</v>
      </c>
      <c r="J39" s="21">
        <f>VLOOKUP(B39,RMS!B:E,4,FALSE)</f>
        <v>274677.89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87259.89</v>
      </c>
      <c r="F40" s="25">
        <f>VLOOKUP(C40,RA!B10:I71,8,0)</f>
        <v>10020.549999999999</v>
      </c>
      <c r="G40" s="16">
        <f t="shared" si="0"/>
        <v>77239.34</v>
      </c>
      <c r="H40" s="27">
        <f>RA!J38</f>
        <v>-15.6108083824072</v>
      </c>
      <c r="I40" s="20">
        <f>VLOOKUP(B40,RMS!B:D,3,FALSE)</f>
        <v>87259.89</v>
      </c>
      <c r="J40" s="21">
        <f>VLOOKUP(B40,RMS!B:E,4,FALSE)</f>
        <v>77239.34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70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-7.4126467100755402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5875.8987999999999</v>
      </c>
      <c r="F42" s="25">
        <f>VLOOKUP(C42,RA!B8:I72,8,0)</f>
        <v>434.23930000000001</v>
      </c>
      <c r="G42" s="16">
        <f t="shared" si="0"/>
        <v>5441.6594999999998</v>
      </c>
      <c r="H42" s="27">
        <f>RA!J39</f>
        <v>-7.4126467100755402</v>
      </c>
      <c r="I42" s="20">
        <f>VLOOKUP(B42,RMS!B:D,3,FALSE)</f>
        <v>5875.8989486423097</v>
      </c>
      <c r="J42" s="21">
        <f>VLOOKUP(B42,RMS!B:E,4,FALSE)</f>
        <v>5441.6593601089198</v>
      </c>
      <c r="K42" s="22">
        <f t="shared" si="1"/>
        <v>-1.4864230979583226E-4</v>
      </c>
      <c r="L42" s="22">
        <f t="shared" si="2"/>
        <v>1.3989107992529171E-4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0.4257812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17590511.532499999</v>
      </c>
      <c r="E7" s="53">
        <v>19771791.430399999</v>
      </c>
      <c r="F7" s="54">
        <v>88.967717439370801</v>
      </c>
      <c r="G7" s="53">
        <v>16647680.7502</v>
      </c>
      <c r="H7" s="54">
        <v>5.6634362254254</v>
      </c>
      <c r="I7" s="53">
        <v>1193185.9871</v>
      </c>
      <c r="J7" s="54">
        <v>6.7831227357742598</v>
      </c>
      <c r="K7" s="53">
        <v>605582.38190000004</v>
      </c>
      <c r="L7" s="54">
        <v>3.6376381250146501</v>
      </c>
      <c r="M7" s="54">
        <v>0.97031159221707897</v>
      </c>
      <c r="N7" s="53">
        <v>646864339.32819998</v>
      </c>
      <c r="O7" s="53">
        <v>5954786646.1627998</v>
      </c>
      <c r="P7" s="53">
        <v>778282</v>
      </c>
      <c r="Q7" s="53">
        <v>823051</v>
      </c>
      <c r="R7" s="54">
        <v>-5.4393956146095404</v>
      </c>
      <c r="S7" s="53">
        <v>22.601719598423202</v>
      </c>
      <c r="T7" s="53">
        <v>20.1974559620242</v>
      </c>
      <c r="U7" s="55">
        <v>10.637525281778499</v>
      </c>
    </row>
    <row r="8" spans="1:23" ht="12" thickBot="1">
      <c r="A8" s="73">
        <v>42641</v>
      </c>
      <c r="B8" s="69" t="s">
        <v>6</v>
      </c>
      <c r="C8" s="70"/>
      <c r="D8" s="56">
        <v>491474.63319999998</v>
      </c>
      <c r="E8" s="56">
        <v>649999.36769999994</v>
      </c>
      <c r="F8" s="57">
        <v>75.611555583363995</v>
      </c>
      <c r="G8" s="56">
        <v>598530.74049999996</v>
      </c>
      <c r="H8" s="57">
        <v>-17.886484361783602</v>
      </c>
      <c r="I8" s="56">
        <v>149984.8155</v>
      </c>
      <c r="J8" s="57">
        <v>30.517305547072901</v>
      </c>
      <c r="K8" s="56">
        <v>166252.48310000001</v>
      </c>
      <c r="L8" s="57">
        <v>27.776765978822802</v>
      </c>
      <c r="M8" s="57">
        <v>-9.7849170711123007E-2</v>
      </c>
      <c r="N8" s="56">
        <v>32462536.652800001</v>
      </c>
      <c r="O8" s="56">
        <v>222468300.4373</v>
      </c>
      <c r="P8" s="56">
        <v>18042</v>
      </c>
      <c r="Q8" s="56">
        <v>19793</v>
      </c>
      <c r="R8" s="57">
        <v>-8.8465619158288291</v>
      </c>
      <c r="S8" s="56">
        <v>27.240584924066098</v>
      </c>
      <c r="T8" s="56">
        <v>27.063450922043199</v>
      </c>
      <c r="U8" s="58">
        <v>0.65025770377797398</v>
      </c>
    </row>
    <row r="9" spans="1:23" ht="12" thickBot="1">
      <c r="A9" s="74"/>
      <c r="B9" s="69" t="s">
        <v>7</v>
      </c>
      <c r="C9" s="70"/>
      <c r="D9" s="56">
        <v>52571.795599999998</v>
      </c>
      <c r="E9" s="56">
        <v>106482.1412</v>
      </c>
      <c r="F9" s="57">
        <v>49.371467372408603</v>
      </c>
      <c r="G9" s="56">
        <v>67153.645300000004</v>
      </c>
      <c r="H9" s="57">
        <v>-21.714159573702201</v>
      </c>
      <c r="I9" s="56">
        <v>11920.087</v>
      </c>
      <c r="J9" s="57">
        <v>22.673920234141701</v>
      </c>
      <c r="K9" s="56">
        <v>15784.565500000001</v>
      </c>
      <c r="L9" s="57">
        <v>23.505150657845199</v>
      </c>
      <c r="M9" s="57">
        <v>-0.244826409697499</v>
      </c>
      <c r="N9" s="56">
        <v>3402639.0008</v>
      </c>
      <c r="O9" s="56">
        <v>31838270.0491</v>
      </c>
      <c r="P9" s="56">
        <v>3223</v>
      </c>
      <c r="Q9" s="56">
        <v>3486</v>
      </c>
      <c r="R9" s="57">
        <v>-7.5444635685599604</v>
      </c>
      <c r="S9" s="56">
        <v>16.311447595408001</v>
      </c>
      <c r="T9" s="56">
        <v>16.725798049340199</v>
      </c>
      <c r="U9" s="58">
        <v>-2.54024329544401</v>
      </c>
    </row>
    <row r="10" spans="1:23" ht="12" thickBot="1">
      <c r="A10" s="74"/>
      <c r="B10" s="69" t="s">
        <v>8</v>
      </c>
      <c r="C10" s="70"/>
      <c r="D10" s="56">
        <v>82743.803100000005</v>
      </c>
      <c r="E10" s="56">
        <v>124738.0487</v>
      </c>
      <c r="F10" s="57">
        <v>66.334052810944797</v>
      </c>
      <c r="G10" s="56">
        <v>111017.2409</v>
      </c>
      <c r="H10" s="57">
        <v>-25.467609869234298</v>
      </c>
      <c r="I10" s="56">
        <v>25989.7909</v>
      </c>
      <c r="J10" s="57">
        <v>31.409954493619399</v>
      </c>
      <c r="K10" s="56">
        <v>32950.387999999999</v>
      </c>
      <c r="L10" s="57">
        <v>29.680424169143599</v>
      </c>
      <c r="M10" s="57">
        <v>-0.21124476895385899</v>
      </c>
      <c r="N10" s="56">
        <v>5301188.6140999999</v>
      </c>
      <c r="O10" s="56">
        <v>51496628.851599999</v>
      </c>
      <c r="P10" s="56">
        <v>77240</v>
      </c>
      <c r="Q10" s="56">
        <v>82395</v>
      </c>
      <c r="R10" s="57">
        <v>-6.2564475999757203</v>
      </c>
      <c r="S10" s="56">
        <v>1.0712558661315399</v>
      </c>
      <c r="T10" s="56">
        <v>1.0593326342617899</v>
      </c>
      <c r="U10" s="58">
        <v>1.11301438309103</v>
      </c>
    </row>
    <row r="11" spans="1:23" ht="12" thickBot="1">
      <c r="A11" s="74"/>
      <c r="B11" s="69" t="s">
        <v>9</v>
      </c>
      <c r="C11" s="70"/>
      <c r="D11" s="56">
        <v>34971.856399999997</v>
      </c>
      <c r="E11" s="56">
        <v>59566.811800000003</v>
      </c>
      <c r="F11" s="57">
        <v>58.710304183176099</v>
      </c>
      <c r="G11" s="56">
        <v>41966.526400000002</v>
      </c>
      <c r="H11" s="57">
        <v>-16.6672598378311</v>
      </c>
      <c r="I11" s="56">
        <v>8490.2471999999998</v>
      </c>
      <c r="J11" s="57">
        <v>24.2773706459575</v>
      </c>
      <c r="K11" s="56">
        <v>10651.1104</v>
      </c>
      <c r="L11" s="57">
        <v>25.380014296346399</v>
      </c>
      <c r="M11" s="57">
        <v>-0.202876800525887</v>
      </c>
      <c r="N11" s="56">
        <v>2472214.9241999998</v>
      </c>
      <c r="O11" s="56">
        <v>18194641.142099999</v>
      </c>
      <c r="P11" s="56">
        <v>1681</v>
      </c>
      <c r="Q11" s="56">
        <v>1770</v>
      </c>
      <c r="R11" s="57">
        <v>-5.0282485875706202</v>
      </c>
      <c r="S11" s="56">
        <v>20.804197739440799</v>
      </c>
      <c r="T11" s="56">
        <v>20.626772881355901</v>
      </c>
      <c r="U11" s="58">
        <v>0.85283201163059497</v>
      </c>
    </row>
    <row r="12" spans="1:23" ht="12" thickBot="1">
      <c r="A12" s="74"/>
      <c r="B12" s="69" t="s">
        <v>10</v>
      </c>
      <c r="C12" s="70"/>
      <c r="D12" s="56">
        <v>98239.405799999993</v>
      </c>
      <c r="E12" s="56">
        <v>202141.15520000001</v>
      </c>
      <c r="F12" s="57">
        <v>48.599408518666699</v>
      </c>
      <c r="G12" s="56">
        <v>160576.65059999999</v>
      </c>
      <c r="H12" s="57">
        <v>-38.820865030547601</v>
      </c>
      <c r="I12" s="56">
        <v>22307.560700000002</v>
      </c>
      <c r="J12" s="57">
        <v>22.707344897234702</v>
      </c>
      <c r="K12" s="56">
        <v>35490.0288</v>
      </c>
      <c r="L12" s="57">
        <v>22.101612324949102</v>
      </c>
      <c r="M12" s="57">
        <v>-0.37144145963612202</v>
      </c>
      <c r="N12" s="56">
        <v>8212684.9567999998</v>
      </c>
      <c r="O12" s="56">
        <v>64261211.780699998</v>
      </c>
      <c r="P12" s="56">
        <v>803</v>
      </c>
      <c r="Q12" s="56">
        <v>734</v>
      </c>
      <c r="R12" s="57">
        <v>9.4005449591280605</v>
      </c>
      <c r="S12" s="56">
        <v>122.340480448319</v>
      </c>
      <c r="T12" s="56">
        <v>137.62255708446901</v>
      </c>
      <c r="U12" s="58">
        <v>-12.491430947588601</v>
      </c>
    </row>
    <row r="13" spans="1:23" ht="12" thickBot="1">
      <c r="A13" s="74"/>
      <c r="B13" s="69" t="s">
        <v>11</v>
      </c>
      <c r="C13" s="70"/>
      <c r="D13" s="56">
        <v>173244.255</v>
      </c>
      <c r="E13" s="56">
        <v>271933.4768</v>
      </c>
      <c r="F13" s="57">
        <v>63.708321990608297</v>
      </c>
      <c r="G13" s="56">
        <v>244058.89069999999</v>
      </c>
      <c r="H13" s="57">
        <v>-29.015388661684199</v>
      </c>
      <c r="I13" s="56">
        <v>56125.668400000002</v>
      </c>
      <c r="J13" s="57">
        <v>32.3968424811547</v>
      </c>
      <c r="K13" s="56">
        <v>80248.0337</v>
      </c>
      <c r="L13" s="57">
        <v>32.880602493044101</v>
      </c>
      <c r="M13" s="57">
        <v>-0.30059758710324602</v>
      </c>
      <c r="N13" s="56">
        <v>12117521.3828</v>
      </c>
      <c r="O13" s="56">
        <v>93313195.147100002</v>
      </c>
      <c r="P13" s="56">
        <v>7226</v>
      </c>
      <c r="Q13" s="56">
        <v>7363</v>
      </c>
      <c r="R13" s="57">
        <v>-1.8606546244737201</v>
      </c>
      <c r="S13" s="56">
        <v>23.975125242181001</v>
      </c>
      <c r="T13" s="56">
        <v>23.4769681379872</v>
      </c>
      <c r="U13" s="58">
        <v>2.0778081414037399</v>
      </c>
    </row>
    <row r="14" spans="1:23" ht="12" thickBot="1">
      <c r="A14" s="74"/>
      <c r="B14" s="69" t="s">
        <v>12</v>
      </c>
      <c r="C14" s="70"/>
      <c r="D14" s="56">
        <v>96850.083599999998</v>
      </c>
      <c r="E14" s="56">
        <v>139623.73199999999</v>
      </c>
      <c r="F14" s="57">
        <v>69.365058656360802</v>
      </c>
      <c r="G14" s="56">
        <v>140053.1109</v>
      </c>
      <c r="H14" s="57">
        <v>-30.8476027575336</v>
      </c>
      <c r="I14" s="56">
        <v>20197.385900000001</v>
      </c>
      <c r="J14" s="57">
        <v>20.854278230070602</v>
      </c>
      <c r="K14" s="56">
        <v>30031.929499999998</v>
      </c>
      <c r="L14" s="57">
        <v>21.443243428875501</v>
      </c>
      <c r="M14" s="57">
        <v>-0.32746958865896397</v>
      </c>
      <c r="N14" s="56">
        <v>2943058.4994000001</v>
      </c>
      <c r="O14" s="56">
        <v>38666272.3266</v>
      </c>
      <c r="P14" s="56">
        <v>1462</v>
      </c>
      <c r="Q14" s="56">
        <v>1018</v>
      </c>
      <c r="R14" s="57">
        <v>43.614931237721002</v>
      </c>
      <c r="S14" s="56">
        <v>66.244927222982199</v>
      </c>
      <c r="T14" s="56">
        <v>68.548349803536297</v>
      </c>
      <c r="U14" s="58">
        <v>-3.4771305171801798</v>
      </c>
    </row>
    <row r="15" spans="1:23" ht="12" thickBot="1">
      <c r="A15" s="74"/>
      <c r="B15" s="69" t="s">
        <v>13</v>
      </c>
      <c r="C15" s="70"/>
      <c r="D15" s="56">
        <v>52934.4931</v>
      </c>
      <c r="E15" s="56">
        <v>84325.304900000003</v>
      </c>
      <c r="F15" s="57">
        <v>62.774149660975603</v>
      </c>
      <c r="G15" s="56">
        <v>74114.262300000002</v>
      </c>
      <c r="H15" s="57">
        <v>-28.577184124519</v>
      </c>
      <c r="I15" s="56">
        <v>6549.4949999999999</v>
      </c>
      <c r="J15" s="57">
        <v>12.372830297301901</v>
      </c>
      <c r="K15" s="56">
        <v>14181.2073</v>
      </c>
      <c r="L15" s="57">
        <v>19.134248739597901</v>
      </c>
      <c r="M15" s="57">
        <v>-0.53815674071699104</v>
      </c>
      <c r="N15" s="56">
        <v>3316588.7958</v>
      </c>
      <c r="O15" s="56">
        <v>34162375.282399997</v>
      </c>
      <c r="P15" s="56">
        <v>2053</v>
      </c>
      <c r="Q15" s="56">
        <v>2293</v>
      </c>
      <c r="R15" s="57">
        <v>-10.466637592673401</v>
      </c>
      <c r="S15" s="56">
        <v>25.7839713102776</v>
      </c>
      <c r="T15" s="56">
        <v>22.932803052769302</v>
      </c>
      <c r="U15" s="58">
        <v>11.057909672633899</v>
      </c>
    </row>
    <row r="16" spans="1:23" ht="12" thickBot="1">
      <c r="A16" s="74"/>
      <c r="B16" s="69" t="s">
        <v>14</v>
      </c>
      <c r="C16" s="70"/>
      <c r="D16" s="56">
        <v>814103.38210000005</v>
      </c>
      <c r="E16" s="56">
        <v>1257662.7104</v>
      </c>
      <c r="F16" s="57">
        <v>64.731455848052804</v>
      </c>
      <c r="G16" s="56">
        <v>1112131.0208000001</v>
      </c>
      <c r="H16" s="57">
        <v>-26.797889198847901</v>
      </c>
      <c r="I16" s="56">
        <v>-10491.990100000001</v>
      </c>
      <c r="J16" s="57">
        <v>-1.28877859135478</v>
      </c>
      <c r="K16" s="56">
        <v>2913.2937999999999</v>
      </c>
      <c r="L16" s="57">
        <v>0.261955987695079</v>
      </c>
      <c r="M16" s="57">
        <v>-4.6014184700492597</v>
      </c>
      <c r="N16" s="56">
        <v>38895108.775700003</v>
      </c>
      <c r="O16" s="56">
        <v>314642234.78280002</v>
      </c>
      <c r="P16" s="56">
        <v>37156</v>
      </c>
      <c r="Q16" s="56">
        <v>42252</v>
      </c>
      <c r="R16" s="57">
        <v>-12.0609675281643</v>
      </c>
      <c r="S16" s="56">
        <v>21.910415063516002</v>
      </c>
      <c r="T16" s="56">
        <v>19.376862165104601</v>
      </c>
      <c r="U16" s="58">
        <v>11.563235525510899</v>
      </c>
    </row>
    <row r="17" spans="1:21" ht="12" thickBot="1">
      <c r="A17" s="74"/>
      <c r="B17" s="69" t="s">
        <v>15</v>
      </c>
      <c r="C17" s="70"/>
      <c r="D17" s="56">
        <v>1355656.3914000001</v>
      </c>
      <c r="E17" s="56">
        <v>1392650.9424000001</v>
      </c>
      <c r="F17" s="57">
        <v>97.3435876949722</v>
      </c>
      <c r="G17" s="56">
        <v>1545776.8387</v>
      </c>
      <c r="H17" s="57">
        <v>-12.299346357129499</v>
      </c>
      <c r="I17" s="56">
        <v>49065.409699999997</v>
      </c>
      <c r="J17" s="57">
        <v>3.61931017411644</v>
      </c>
      <c r="K17" s="56">
        <v>-619046.61640000006</v>
      </c>
      <c r="L17" s="57">
        <v>-40.047605896373703</v>
      </c>
      <c r="M17" s="57">
        <v>-1.0792596363507101</v>
      </c>
      <c r="N17" s="56">
        <v>50907039.816299997</v>
      </c>
      <c r="O17" s="56">
        <v>323442283.36919999</v>
      </c>
      <c r="P17" s="56">
        <v>9945</v>
      </c>
      <c r="Q17" s="56">
        <v>10171</v>
      </c>
      <c r="R17" s="57">
        <v>-2.2220037361124798</v>
      </c>
      <c r="S17" s="56">
        <v>136.31537369532401</v>
      </c>
      <c r="T17" s="56">
        <v>58.195333723330997</v>
      </c>
      <c r="U17" s="58">
        <v>57.308312227935303</v>
      </c>
    </row>
    <row r="18" spans="1:21" ht="12" thickBot="1">
      <c r="A18" s="74"/>
      <c r="B18" s="69" t="s">
        <v>16</v>
      </c>
      <c r="C18" s="70"/>
      <c r="D18" s="56">
        <v>1288097.4412</v>
      </c>
      <c r="E18" s="56">
        <v>1492058.6214000001</v>
      </c>
      <c r="F18" s="57">
        <v>86.330216703642506</v>
      </c>
      <c r="G18" s="56">
        <v>1171887.3991</v>
      </c>
      <c r="H18" s="57">
        <v>9.9164853371790205</v>
      </c>
      <c r="I18" s="56">
        <v>162471.9645</v>
      </c>
      <c r="J18" s="57">
        <v>12.613328720585001</v>
      </c>
      <c r="K18" s="56">
        <v>183790.23499999999</v>
      </c>
      <c r="L18" s="57">
        <v>15.683267448830801</v>
      </c>
      <c r="M18" s="57">
        <v>-0.115992400249121</v>
      </c>
      <c r="N18" s="56">
        <v>46490677.821000002</v>
      </c>
      <c r="O18" s="56">
        <v>594996748.00450003</v>
      </c>
      <c r="P18" s="56">
        <v>54130</v>
      </c>
      <c r="Q18" s="56">
        <v>55505</v>
      </c>
      <c r="R18" s="57">
        <v>-2.4772543014142898</v>
      </c>
      <c r="S18" s="56">
        <v>23.796368764086498</v>
      </c>
      <c r="T18" s="56">
        <v>21.2456996018377</v>
      </c>
      <c r="U18" s="58">
        <v>10.718732708909201</v>
      </c>
    </row>
    <row r="19" spans="1:21" ht="12" thickBot="1">
      <c r="A19" s="74"/>
      <c r="B19" s="69" t="s">
        <v>17</v>
      </c>
      <c r="C19" s="70"/>
      <c r="D19" s="56">
        <v>489296.77269999997</v>
      </c>
      <c r="E19" s="56">
        <v>748826.09239999996</v>
      </c>
      <c r="F19" s="57">
        <v>65.341843408767403</v>
      </c>
      <c r="G19" s="56">
        <v>501087.8419</v>
      </c>
      <c r="H19" s="57">
        <v>-2.3530942509582999</v>
      </c>
      <c r="I19" s="56">
        <v>18333.682499999999</v>
      </c>
      <c r="J19" s="57">
        <v>3.7469453147692899</v>
      </c>
      <c r="K19" s="56">
        <v>33217.097000000002</v>
      </c>
      <c r="L19" s="57">
        <v>6.6289967990540504</v>
      </c>
      <c r="M19" s="57">
        <v>-0.44806487755386898</v>
      </c>
      <c r="N19" s="56">
        <v>18377062.8869</v>
      </c>
      <c r="O19" s="56">
        <v>176511476.54589999</v>
      </c>
      <c r="P19" s="56">
        <v>8920</v>
      </c>
      <c r="Q19" s="56">
        <v>8650</v>
      </c>
      <c r="R19" s="57">
        <v>3.1213872832369902</v>
      </c>
      <c r="S19" s="56">
        <v>54.853898284753399</v>
      </c>
      <c r="T19" s="56">
        <v>46.9438614913295</v>
      </c>
      <c r="U19" s="58">
        <v>14.4201907991332</v>
      </c>
    </row>
    <row r="20" spans="1:21" ht="12" thickBot="1">
      <c r="A20" s="74"/>
      <c r="B20" s="69" t="s">
        <v>18</v>
      </c>
      <c r="C20" s="70"/>
      <c r="D20" s="56">
        <v>1123309.4016</v>
      </c>
      <c r="E20" s="56">
        <v>1072137.8914999999</v>
      </c>
      <c r="F20" s="57">
        <v>104.77284783102</v>
      </c>
      <c r="G20" s="56">
        <v>940833.77760000003</v>
      </c>
      <c r="H20" s="57">
        <v>19.395097023990999</v>
      </c>
      <c r="I20" s="56">
        <v>59122.917600000001</v>
      </c>
      <c r="J20" s="57">
        <v>5.2632798689112299</v>
      </c>
      <c r="K20" s="56">
        <v>70256.306899999996</v>
      </c>
      <c r="L20" s="57">
        <v>7.4674515916317201</v>
      </c>
      <c r="M20" s="57">
        <v>-0.15846818301802901</v>
      </c>
      <c r="N20" s="56">
        <v>41622546.880800001</v>
      </c>
      <c r="O20" s="56">
        <v>346678641.46619999</v>
      </c>
      <c r="P20" s="56">
        <v>37579</v>
      </c>
      <c r="Q20" s="56">
        <v>39246</v>
      </c>
      <c r="R20" s="57">
        <v>-4.2475666309942399</v>
      </c>
      <c r="S20" s="56">
        <v>29.891945011841699</v>
      </c>
      <c r="T20" s="56">
        <v>26.9231374662386</v>
      </c>
      <c r="U20" s="58">
        <v>9.9317978285689392</v>
      </c>
    </row>
    <row r="21" spans="1:21" ht="12" thickBot="1">
      <c r="A21" s="74"/>
      <c r="B21" s="69" t="s">
        <v>19</v>
      </c>
      <c r="C21" s="70"/>
      <c r="D21" s="56">
        <v>307075.24329999997</v>
      </c>
      <c r="E21" s="56">
        <v>369334.35019999999</v>
      </c>
      <c r="F21" s="57">
        <v>83.142887503887493</v>
      </c>
      <c r="G21" s="56">
        <v>330275.44199999998</v>
      </c>
      <c r="H21" s="57">
        <v>-7.0245000837815699</v>
      </c>
      <c r="I21" s="56">
        <v>40182.2716</v>
      </c>
      <c r="J21" s="57">
        <v>13.085480668574601</v>
      </c>
      <c r="K21" s="56">
        <v>34976.6659</v>
      </c>
      <c r="L21" s="57">
        <v>10.590150356985999</v>
      </c>
      <c r="M21" s="57">
        <v>0.14883081523216299</v>
      </c>
      <c r="N21" s="56">
        <v>10845488.344900001</v>
      </c>
      <c r="O21" s="56">
        <v>112036858.398</v>
      </c>
      <c r="P21" s="56">
        <v>24770</v>
      </c>
      <c r="Q21" s="56">
        <v>26108</v>
      </c>
      <c r="R21" s="57">
        <v>-5.12486594147388</v>
      </c>
      <c r="S21" s="56">
        <v>12.3970627089221</v>
      </c>
      <c r="T21" s="56">
        <v>11.7079876398039</v>
      </c>
      <c r="U21" s="58">
        <v>5.5583736671935098</v>
      </c>
    </row>
    <row r="22" spans="1:21" ht="12" thickBot="1">
      <c r="A22" s="74"/>
      <c r="B22" s="69" t="s">
        <v>20</v>
      </c>
      <c r="C22" s="70"/>
      <c r="D22" s="56">
        <v>1015266.2369</v>
      </c>
      <c r="E22" s="56">
        <v>1674680.0693000001</v>
      </c>
      <c r="F22" s="57">
        <v>60.624489149403402</v>
      </c>
      <c r="G22" s="56">
        <v>1041634.2735</v>
      </c>
      <c r="H22" s="57">
        <v>-2.5314102339778599</v>
      </c>
      <c r="I22" s="56">
        <v>75621.527799999996</v>
      </c>
      <c r="J22" s="57">
        <v>7.4484430833533599</v>
      </c>
      <c r="K22" s="56">
        <v>89310.596300000005</v>
      </c>
      <c r="L22" s="57">
        <v>8.5740838768589196</v>
      </c>
      <c r="M22" s="57">
        <v>-0.15327485278474201</v>
      </c>
      <c r="N22" s="56">
        <v>41059492.008400001</v>
      </c>
      <c r="O22" s="56">
        <v>400331541.55940002</v>
      </c>
      <c r="P22" s="56">
        <v>60333</v>
      </c>
      <c r="Q22" s="56">
        <v>66968</v>
      </c>
      <c r="R22" s="57">
        <v>-9.90771711862382</v>
      </c>
      <c r="S22" s="56">
        <v>16.827710156962201</v>
      </c>
      <c r="T22" s="56">
        <v>16.4692693107156</v>
      </c>
      <c r="U22" s="58">
        <v>2.1300631096164402</v>
      </c>
    </row>
    <row r="23" spans="1:21" ht="12" thickBot="1">
      <c r="A23" s="74"/>
      <c r="B23" s="69" t="s">
        <v>21</v>
      </c>
      <c r="C23" s="70"/>
      <c r="D23" s="56">
        <v>3174418.4109</v>
      </c>
      <c r="E23" s="56">
        <v>3048570.8369</v>
      </c>
      <c r="F23" s="57">
        <v>104.128084296968</v>
      </c>
      <c r="G23" s="56">
        <v>2340864.12</v>
      </c>
      <c r="H23" s="57">
        <v>35.608828542341797</v>
      </c>
      <c r="I23" s="56">
        <v>159291.11670000001</v>
      </c>
      <c r="J23" s="57">
        <v>5.0179622242941297</v>
      </c>
      <c r="K23" s="56">
        <v>185458.42730000001</v>
      </c>
      <c r="L23" s="57">
        <v>7.9226481244883198</v>
      </c>
      <c r="M23" s="57">
        <v>-0.14109529009254099</v>
      </c>
      <c r="N23" s="56">
        <v>84544619.649000004</v>
      </c>
      <c r="O23" s="56">
        <v>869578334.8779</v>
      </c>
      <c r="P23" s="56">
        <v>64266</v>
      </c>
      <c r="Q23" s="56">
        <v>68594</v>
      </c>
      <c r="R23" s="57">
        <v>-6.3095897600373299</v>
      </c>
      <c r="S23" s="56">
        <v>49.394989744188202</v>
      </c>
      <c r="T23" s="56">
        <v>37.181351485552703</v>
      </c>
      <c r="U23" s="58">
        <v>24.726471899050399</v>
      </c>
    </row>
    <row r="24" spans="1:21" ht="12" thickBot="1">
      <c r="A24" s="74"/>
      <c r="B24" s="69" t="s">
        <v>22</v>
      </c>
      <c r="C24" s="70"/>
      <c r="D24" s="56">
        <v>287815.92790000001</v>
      </c>
      <c r="E24" s="56">
        <v>252164.69099999999</v>
      </c>
      <c r="F24" s="57">
        <v>114.13807649224</v>
      </c>
      <c r="G24" s="56">
        <v>190773.9399</v>
      </c>
      <c r="H24" s="57">
        <v>50.867528369371399</v>
      </c>
      <c r="I24" s="56">
        <v>37729.692000000003</v>
      </c>
      <c r="J24" s="57">
        <v>13.108965954486401</v>
      </c>
      <c r="K24" s="56">
        <v>28092.9774</v>
      </c>
      <c r="L24" s="57">
        <v>14.7257940024333</v>
      </c>
      <c r="M24" s="57">
        <v>0.343029308100323</v>
      </c>
      <c r="N24" s="56">
        <v>9684111.4335999992</v>
      </c>
      <c r="O24" s="56">
        <v>84593222.061900005</v>
      </c>
      <c r="P24" s="56">
        <v>24974</v>
      </c>
      <c r="Q24" s="56">
        <v>24618</v>
      </c>
      <c r="R24" s="57">
        <v>1.44609635226258</v>
      </c>
      <c r="S24" s="56">
        <v>11.5246227236326</v>
      </c>
      <c r="T24" s="56">
        <v>9.9309387480705205</v>
      </c>
      <c r="U24" s="58">
        <v>13.8285132084543</v>
      </c>
    </row>
    <row r="25" spans="1:21" ht="12" thickBot="1">
      <c r="A25" s="74"/>
      <c r="B25" s="69" t="s">
        <v>23</v>
      </c>
      <c r="C25" s="70"/>
      <c r="D25" s="56">
        <v>283946.87290000002</v>
      </c>
      <c r="E25" s="56">
        <v>400963.97019999998</v>
      </c>
      <c r="F25" s="57">
        <v>70.816056803898903</v>
      </c>
      <c r="G25" s="56">
        <v>206070.55410000001</v>
      </c>
      <c r="H25" s="57">
        <v>37.791094967507597</v>
      </c>
      <c r="I25" s="56">
        <v>20137.403900000001</v>
      </c>
      <c r="J25" s="57">
        <v>7.0919618498816703</v>
      </c>
      <c r="K25" s="56">
        <v>14881.1199</v>
      </c>
      <c r="L25" s="57">
        <v>7.2213713235218604</v>
      </c>
      <c r="M25" s="57">
        <v>0.3532183085226</v>
      </c>
      <c r="N25" s="56">
        <v>10839404.0089</v>
      </c>
      <c r="O25" s="56">
        <v>99100339.934300005</v>
      </c>
      <c r="P25" s="56">
        <v>17082</v>
      </c>
      <c r="Q25" s="56">
        <v>17497</v>
      </c>
      <c r="R25" s="57">
        <v>-2.3718351717437298</v>
      </c>
      <c r="S25" s="56">
        <v>16.622577736798998</v>
      </c>
      <c r="T25" s="56">
        <v>17.150568085957602</v>
      </c>
      <c r="U25" s="58">
        <v>-3.17634459299149</v>
      </c>
    </row>
    <row r="26" spans="1:21" ht="12" thickBot="1">
      <c r="A26" s="74"/>
      <c r="B26" s="69" t="s">
        <v>24</v>
      </c>
      <c r="C26" s="70"/>
      <c r="D26" s="56">
        <v>501871.57659999997</v>
      </c>
      <c r="E26" s="56">
        <v>525183.52080000006</v>
      </c>
      <c r="F26" s="57">
        <v>95.561181324865302</v>
      </c>
      <c r="G26" s="56">
        <v>410256.19219999999</v>
      </c>
      <c r="H26" s="57">
        <v>22.331261816844801</v>
      </c>
      <c r="I26" s="56">
        <v>105673.65790000001</v>
      </c>
      <c r="J26" s="57">
        <v>21.055916060419499</v>
      </c>
      <c r="K26" s="56">
        <v>83141.017399999997</v>
      </c>
      <c r="L26" s="57">
        <v>20.265633762687699</v>
      </c>
      <c r="M26" s="57">
        <v>0.27101713696373397</v>
      </c>
      <c r="N26" s="56">
        <v>17051069.259399999</v>
      </c>
      <c r="O26" s="56">
        <v>190826733.8655</v>
      </c>
      <c r="P26" s="56">
        <v>34663</v>
      </c>
      <c r="Q26" s="56">
        <v>39109</v>
      </c>
      <c r="R26" s="57">
        <v>-11.368227262267</v>
      </c>
      <c r="S26" s="56">
        <v>14.4785960995875</v>
      </c>
      <c r="T26" s="56">
        <v>14.303721616507699</v>
      </c>
      <c r="U26" s="58">
        <v>1.20781380927347</v>
      </c>
    </row>
    <row r="27" spans="1:21" ht="12" thickBot="1">
      <c r="A27" s="74"/>
      <c r="B27" s="69" t="s">
        <v>25</v>
      </c>
      <c r="C27" s="70"/>
      <c r="D27" s="56">
        <v>190463.33350000001</v>
      </c>
      <c r="E27" s="56">
        <v>337766.22869999998</v>
      </c>
      <c r="F27" s="57">
        <v>56.389099121323703</v>
      </c>
      <c r="G27" s="56">
        <v>249300.3787</v>
      </c>
      <c r="H27" s="57">
        <v>-23.600864750712098</v>
      </c>
      <c r="I27" s="56">
        <v>45706.137999999999</v>
      </c>
      <c r="J27" s="57">
        <v>23.997342249604198</v>
      </c>
      <c r="K27" s="56">
        <v>-8583.0730999999996</v>
      </c>
      <c r="L27" s="57">
        <v>-3.4428640440729499</v>
      </c>
      <c r="M27" s="57">
        <v>-6.32514840168378</v>
      </c>
      <c r="N27" s="56">
        <v>9206186.1001999993</v>
      </c>
      <c r="O27" s="56">
        <v>69375863.2403</v>
      </c>
      <c r="P27" s="56">
        <v>24156</v>
      </c>
      <c r="Q27" s="56">
        <v>23605</v>
      </c>
      <c r="R27" s="57">
        <v>2.3342512179622901</v>
      </c>
      <c r="S27" s="56">
        <v>7.8847215391621104</v>
      </c>
      <c r="T27" s="56">
        <v>7.4808934124126196</v>
      </c>
      <c r="U27" s="58">
        <v>5.12165362776277</v>
      </c>
    </row>
    <row r="28" spans="1:21" ht="12" thickBot="1">
      <c r="A28" s="74"/>
      <c r="B28" s="69" t="s">
        <v>26</v>
      </c>
      <c r="C28" s="70"/>
      <c r="D28" s="56">
        <v>1048410.0005</v>
      </c>
      <c r="E28" s="56">
        <v>1088590.2768999999</v>
      </c>
      <c r="F28" s="57">
        <v>96.308962402785497</v>
      </c>
      <c r="G28" s="56">
        <v>721598.32290000003</v>
      </c>
      <c r="H28" s="57">
        <v>45.2899718899832</v>
      </c>
      <c r="I28" s="56">
        <v>44357.161699999997</v>
      </c>
      <c r="J28" s="57">
        <v>4.2308983774330198</v>
      </c>
      <c r="K28" s="56">
        <v>28266.836800000001</v>
      </c>
      <c r="L28" s="57">
        <v>3.91725367187657</v>
      </c>
      <c r="M28" s="57">
        <v>0.56922976609819997</v>
      </c>
      <c r="N28" s="56">
        <v>33752827.112300001</v>
      </c>
      <c r="O28" s="56">
        <v>286723308.1221</v>
      </c>
      <c r="P28" s="56">
        <v>43013</v>
      </c>
      <c r="Q28" s="56">
        <v>42152</v>
      </c>
      <c r="R28" s="57">
        <v>2.04260770544695</v>
      </c>
      <c r="S28" s="56">
        <v>24.374258956594499</v>
      </c>
      <c r="T28" s="56">
        <v>22.7731601157715</v>
      </c>
      <c r="U28" s="58">
        <v>6.5688103325489697</v>
      </c>
    </row>
    <row r="29" spans="1:21" ht="12" thickBot="1">
      <c r="A29" s="74"/>
      <c r="B29" s="69" t="s">
        <v>27</v>
      </c>
      <c r="C29" s="70"/>
      <c r="D29" s="56">
        <v>625042.79350000003</v>
      </c>
      <c r="E29" s="56">
        <v>785799.72369999997</v>
      </c>
      <c r="F29" s="57">
        <v>79.542251625762503</v>
      </c>
      <c r="G29" s="56">
        <v>513521.41570000001</v>
      </c>
      <c r="H29" s="57">
        <v>21.7169867488352</v>
      </c>
      <c r="I29" s="56">
        <v>76271.058399999994</v>
      </c>
      <c r="J29" s="57">
        <v>12.202533841388901</v>
      </c>
      <c r="K29" s="56">
        <v>69248.532399999996</v>
      </c>
      <c r="L29" s="57">
        <v>13.485033005995399</v>
      </c>
      <c r="M29" s="57">
        <v>0.101410466859223</v>
      </c>
      <c r="N29" s="56">
        <v>22439786.333999999</v>
      </c>
      <c r="O29" s="56">
        <v>206930372.82589999</v>
      </c>
      <c r="P29" s="56">
        <v>94239</v>
      </c>
      <c r="Q29" s="56">
        <v>97872</v>
      </c>
      <c r="R29" s="57">
        <v>-3.7119911721432</v>
      </c>
      <c r="S29" s="56">
        <v>6.6325278653211504</v>
      </c>
      <c r="T29" s="56">
        <v>6.7054344368154304</v>
      </c>
      <c r="U29" s="58">
        <v>-1.0992275188993901</v>
      </c>
    </row>
    <row r="30" spans="1:21" ht="12" thickBot="1">
      <c r="A30" s="74"/>
      <c r="B30" s="69" t="s">
        <v>28</v>
      </c>
      <c r="C30" s="70"/>
      <c r="D30" s="56">
        <v>938526.57940000005</v>
      </c>
      <c r="E30" s="56">
        <v>1307270.7568000001</v>
      </c>
      <c r="F30" s="57">
        <v>71.792822911251406</v>
      </c>
      <c r="G30" s="56">
        <v>839088.22129999998</v>
      </c>
      <c r="H30" s="57">
        <v>11.8507631945947</v>
      </c>
      <c r="I30" s="56">
        <v>105580.9902</v>
      </c>
      <c r="J30" s="57">
        <v>11.249653714389</v>
      </c>
      <c r="K30" s="56">
        <v>99020.415900000007</v>
      </c>
      <c r="L30" s="57">
        <v>11.8009541054679</v>
      </c>
      <c r="M30" s="57">
        <v>6.6254764134958996E-2</v>
      </c>
      <c r="N30" s="56">
        <v>40728640.768399999</v>
      </c>
      <c r="O30" s="56">
        <v>335225308.70999998</v>
      </c>
      <c r="P30" s="56">
        <v>65228</v>
      </c>
      <c r="Q30" s="56">
        <v>75965</v>
      </c>
      <c r="R30" s="57">
        <v>-14.1341407227013</v>
      </c>
      <c r="S30" s="56">
        <v>14.3884003710063</v>
      </c>
      <c r="T30" s="56">
        <v>14.520680381754801</v>
      </c>
      <c r="U30" s="58">
        <v>-0.91935175097708599</v>
      </c>
    </row>
    <row r="31" spans="1:21" ht="12" thickBot="1">
      <c r="A31" s="74"/>
      <c r="B31" s="69" t="s">
        <v>29</v>
      </c>
      <c r="C31" s="70"/>
      <c r="D31" s="56">
        <v>1025418.4592</v>
      </c>
      <c r="E31" s="56">
        <v>1123874.7198000001</v>
      </c>
      <c r="F31" s="57">
        <v>91.239569778958895</v>
      </c>
      <c r="G31" s="56">
        <v>643958.04</v>
      </c>
      <c r="H31" s="57">
        <v>59.236843940950003</v>
      </c>
      <c r="I31" s="56">
        <v>13304.500400000001</v>
      </c>
      <c r="J31" s="57">
        <v>1.2974703430226699</v>
      </c>
      <c r="K31" s="56">
        <v>35406.134700000002</v>
      </c>
      <c r="L31" s="57">
        <v>5.4982052402047801</v>
      </c>
      <c r="M31" s="57">
        <v>-0.62423177472688096</v>
      </c>
      <c r="N31" s="56">
        <v>35953866.299900003</v>
      </c>
      <c r="O31" s="56">
        <v>344530186.54159999</v>
      </c>
      <c r="P31" s="56">
        <v>30482</v>
      </c>
      <c r="Q31" s="56">
        <v>31433</v>
      </c>
      <c r="R31" s="57">
        <v>-3.025482772882</v>
      </c>
      <c r="S31" s="56">
        <v>33.640130542615303</v>
      </c>
      <c r="T31" s="56">
        <v>31.6520412623676</v>
      </c>
      <c r="U31" s="58">
        <v>5.9098738565512603</v>
      </c>
    </row>
    <row r="32" spans="1:21" ht="12" thickBot="1">
      <c r="A32" s="74"/>
      <c r="B32" s="69" t="s">
        <v>30</v>
      </c>
      <c r="C32" s="70"/>
      <c r="D32" s="56">
        <v>113529.2733</v>
      </c>
      <c r="E32" s="56">
        <v>109050.3903</v>
      </c>
      <c r="F32" s="57">
        <v>104.10716824367</v>
      </c>
      <c r="G32" s="56">
        <v>73427.013500000001</v>
      </c>
      <c r="H32" s="57">
        <v>54.615131255474502</v>
      </c>
      <c r="I32" s="56">
        <v>21660.0713</v>
      </c>
      <c r="J32" s="57">
        <v>19.078842549060901</v>
      </c>
      <c r="K32" s="56">
        <v>18371.987000000001</v>
      </c>
      <c r="L32" s="57">
        <v>25.0207466220862</v>
      </c>
      <c r="M32" s="57">
        <v>0.178972709919727</v>
      </c>
      <c r="N32" s="56">
        <v>3480694.2154000001</v>
      </c>
      <c r="O32" s="56">
        <v>33884942.943099998</v>
      </c>
      <c r="P32" s="56">
        <v>21576</v>
      </c>
      <c r="Q32" s="56">
        <v>20294</v>
      </c>
      <c r="R32" s="57">
        <v>6.3171380703656199</v>
      </c>
      <c r="S32" s="56">
        <v>5.2618313542825401</v>
      </c>
      <c r="T32" s="56">
        <v>5.2117103725238998</v>
      </c>
      <c r="U32" s="58">
        <v>0.95253873383541299</v>
      </c>
    </row>
    <row r="33" spans="1:21" ht="12" thickBot="1">
      <c r="A33" s="74"/>
      <c r="B33" s="69" t="s">
        <v>69</v>
      </c>
      <c r="C33" s="70"/>
      <c r="D33" s="56">
        <v>0</v>
      </c>
      <c r="E33" s="59"/>
      <c r="F33" s="59"/>
      <c r="G33" s="59"/>
      <c r="H33" s="59"/>
      <c r="I33" s="56">
        <v>0</v>
      </c>
      <c r="J33" s="59"/>
      <c r="K33" s="59"/>
      <c r="L33" s="59"/>
      <c r="M33" s="59"/>
      <c r="N33" s="56">
        <v>17.547799999999999</v>
      </c>
      <c r="O33" s="56">
        <v>511.00470000000001</v>
      </c>
      <c r="P33" s="56">
        <v>2</v>
      </c>
      <c r="Q33" s="59"/>
      <c r="R33" s="59"/>
      <c r="S33" s="56">
        <v>0</v>
      </c>
      <c r="T33" s="59"/>
      <c r="U33" s="60"/>
    </row>
    <row r="34" spans="1:21" ht="12" thickBot="1">
      <c r="A34" s="74"/>
      <c r="B34" s="69" t="s">
        <v>78</v>
      </c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69" t="s">
        <v>31</v>
      </c>
      <c r="C35" s="70"/>
      <c r="D35" s="56">
        <v>175017.5111</v>
      </c>
      <c r="E35" s="56">
        <v>175639.82139999999</v>
      </c>
      <c r="F35" s="57">
        <v>99.645689516739594</v>
      </c>
      <c r="G35" s="56">
        <v>114777.9108</v>
      </c>
      <c r="H35" s="57">
        <v>52.483618041251198</v>
      </c>
      <c r="I35" s="56">
        <v>23999.599200000001</v>
      </c>
      <c r="J35" s="57">
        <v>13.7126845474835</v>
      </c>
      <c r="K35" s="56">
        <v>12317.7624</v>
      </c>
      <c r="L35" s="57">
        <v>10.731823147978099</v>
      </c>
      <c r="M35" s="57">
        <v>0.94837328571949098</v>
      </c>
      <c r="N35" s="56">
        <v>6778457.3058000002</v>
      </c>
      <c r="O35" s="56">
        <v>55733950.843199998</v>
      </c>
      <c r="P35" s="56">
        <v>11883</v>
      </c>
      <c r="Q35" s="56">
        <v>12024</v>
      </c>
      <c r="R35" s="57">
        <v>-1.17265469061876</v>
      </c>
      <c r="S35" s="56">
        <v>14.7283944374316</v>
      </c>
      <c r="T35" s="56">
        <v>14.6283696939454</v>
      </c>
      <c r="U35" s="58">
        <v>0.67912863083007502</v>
      </c>
    </row>
    <row r="36" spans="1:21" ht="12" thickBot="1">
      <c r="A36" s="74"/>
      <c r="B36" s="69" t="s">
        <v>77</v>
      </c>
      <c r="C36" s="7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5.5556000000000001</v>
      </c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69" t="s">
        <v>64</v>
      </c>
      <c r="C37" s="70"/>
      <c r="D37" s="56">
        <v>95228.29</v>
      </c>
      <c r="E37" s="59"/>
      <c r="F37" s="59"/>
      <c r="G37" s="56">
        <v>168527.34</v>
      </c>
      <c r="H37" s="57">
        <v>-43.493862776211898</v>
      </c>
      <c r="I37" s="56">
        <v>-718.83</v>
      </c>
      <c r="J37" s="57">
        <v>-0.75484921550098205</v>
      </c>
      <c r="K37" s="56">
        <v>12987.95</v>
      </c>
      <c r="L37" s="57">
        <v>7.7067317386009897</v>
      </c>
      <c r="M37" s="57">
        <v>-1.0553459167921</v>
      </c>
      <c r="N37" s="56">
        <v>6067971.4800000004</v>
      </c>
      <c r="O37" s="56">
        <v>46447914.229999997</v>
      </c>
      <c r="P37" s="56">
        <v>42</v>
      </c>
      <c r="Q37" s="56">
        <v>64</v>
      </c>
      <c r="R37" s="57">
        <v>-34.375</v>
      </c>
      <c r="S37" s="56">
        <v>2267.3402380952398</v>
      </c>
      <c r="T37" s="56">
        <v>9454.8220312499998</v>
      </c>
      <c r="U37" s="58">
        <v>-317.00058387323799</v>
      </c>
    </row>
    <row r="38" spans="1:21" ht="12" thickBot="1">
      <c r="A38" s="74"/>
      <c r="B38" s="69" t="s">
        <v>35</v>
      </c>
      <c r="C38" s="70"/>
      <c r="D38" s="56">
        <v>370302.22</v>
      </c>
      <c r="E38" s="59"/>
      <c r="F38" s="59"/>
      <c r="G38" s="56">
        <v>555118.93999999994</v>
      </c>
      <c r="H38" s="57">
        <v>-33.293174972556301</v>
      </c>
      <c r="I38" s="56">
        <v>-57807.17</v>
      </c>
      <c r="J38" s="57">
        <v>-15.6108083824072</v>
      </c>
      <c r="K38" s="56">
        <v>-85892.479999999996</v>
      </c>
      <c r="L38" s="57">
        <v>-15.472806602491399</v>
      </c>
      <c r="M38" s="57">
        <v>-0.326982175855209</v>
      </c>
      <c r="N38" s="56">
        <v>10943065.539999999</v>
      </c>
      <c r="O38" s="56">
        <v>106735463.72</v>
      </c>
      <c r="P38" s="56">
        <v>163</v>
      </c>
      <c r="Q38" s="56">
        <v>176</v>
      </c>
      <c r="R38" s="57">
        <v>-7.3863636363636402</v>
      </c>
      <c r="S38" s="56">
        <v>2271.7927607361999</v>
      </c>
      <c r="T38" s="56">
        <v>2296.0480113636399</v>
      </c>
      <c r="U38" s="58">
        <v>-1.06767003780659</v>
      </c>
    </row>
    <row r="39" spans="1:21" ht="12" thickBot="1">
      <c r="A39" s="74"/>
      <c r="B39" s="69" t="s">
        <v>36</v>
      </c>
      <c r="C39" s="70"/>
      <c r="D39" s="56">
        <v>265698.34999999998</v>
      </c>
      <c r="E39" s="59"/>
      <c r="F39" s="59"/>
      <c r="G39" s="56">
        <v>198137.65</v>
      </c>
      <c r="H39" s="57">
        <v>34.097860754884302</v>
      </c>
      <c r="I39" s="56">
        <v>-19695.28</v>
      </c>
      <c r="J39" s="57">
        <v>-7.4126467100755402</v>
      </c>
      <c r="K39" s="56">
        <v>-8655.57</v>
      </c>
      <c r="L39" s="57">
        <v>-4.3684630356724199</v>
      </c>
      <c r="M39" s="57">
        <v>1.27544575342814</v>
      </c>
      <c r="N39" s="56">
        <v>5254009.6399999997</v>
      </c>
      <c r="O39" s="56">
        <v>96917699.659999996</v>
      </c>
      <c r="P39" s="56">
        <v>98</v>
      </c>
      <c r="Q39" s="56">
        <v>66</v>
      </c>
      <c r="R39" s="57">
        <v>48.484848484848499</v>
      </c>
      <c r="S39" s="56">
        <v>2711.2076530612198</v>
      </c>
      <c r="T39" s="56">
        <v>2683.6572727272701</v>
      </c>
      <c r="U39" s="58">
        <v>1.01616636788571</v>
      </c>
    </row>
    <row r="40" spans="1:21" ht="12" thickBot="1">
      <c r="A40" s="74"/>
      <c r="B40" s="69" t="s">
        <v>37</v>
      </c>
      <c r="C40" s="70"/>
      <c r="D40" s="56">
        <v>347942.65</v>
      </c>
      <c r="E40" s="59"/>
      <c r="F40" s="59"/>
      <c r="G40" s="56">
        <v>294748.82</v>
      </c>
      <c r="H40" s="57">
        <v>18.0471731829156</v>
      </c>
      <c r="I40" s="56">
        <v>-51582.1</v>
      </c>
      <c r="J40" s="57">
        <v>-14.824885652851099</v>
      </c>
      <c r="K40" s="56">
        <v>-61395.86</v>
      </c>
      <c r="L40" s="57">
        <v>-20.829891702365401</v>
      </c>
      <c r="M40" s="57">
        <v>-0.15984400251091899</v>
      </c>
      <c r="N40" s="56">
        <v>9319235.5099999998</v>
      </c>
      <c r="O40" s="56">
        <v>77711990.209999993</v>
      </c>
      <c r="P40" s="56">
        <v>152</v>
      </c>
      <c r="Q40" s="56">
        <v>127</v>
      </c>
      <c r="R40" s="57">
        <v>19.685039370078702</v>
      </c>
      <c r="S40" s="56">
        <v>2289.0963815789501</v>
      </c>
      <c r="T40" s="56">
        <v>2156.6001574803199</v>
      </c>
      <c r="U40" s="58">
        <v>5.7881452771001598</v>
      </c>
    </row>
    <row r="41" spans="1:21" ht="12" thickBot="1">
      <c r="A41" s="74"/>
      <c r="B41" s="69" t="s">
        <v>66</v>
      </c>
      <c r="C41" s="70"/>
      <c r="D41" s="56">
        <v>-10.25</v>
      </c>
      <c r="E41" s="59"/>
      <c r="F41" s="59"/>
      <c r="G41" s="59"/>
      <c r="H41" s="59"/>
      <c r="I41" s="56">
        <v>-3221.36</v>
      </c>
      <c r="J41" s="57">
        <v>31427.902439024401</v>
      </c>
      <c r="K41" s="59"/>
      <c r="L41" s="59"/>
      <c r="M41" s="59"/>
      <c r="N41" s="56">
        <v>-8.0299999999999994</v>
      </c>
      <c r="O41" s="56">
        <v>1377.88</v>
      </c>
      <c r="P41" s="56">
        <v>6</v>
      </c>
      <c r="Q41" s="59"/>
      <c r="R41" s="59"/>
      <c r="S41" s="56">
        <v>-1.7083333333333299</v>
      </c>
      <c r="T41" s="59"/>
      <c r="U41" s="60"/>
    </row>
    <row r="42" spans="1:21" ht="12" thickBot="1">
      <c r="A42" s="74"/>
      <c r="B42" s="69" t="s">
        <v>32</v>
      </c>
      <c r="C42" s="70"/>
      <c r="D42" s="56">
        <v>36772.649899999997</v>
      </c>
      <c r="E42" s="59"/>
      <c r="F42" s="59"/>
      <c r="G42" s="56">
        <v>169658.54740000001</v>
      </c>
      <c r="H42" s="57">
        <v>-78.325495258837805</v>
      </c>
      <c r="I42" s="56">
        <v>1900.1541</v>
      </c>
      <c r="J42" s="57">
        <v>5.1673026153059496</v>
      </c>
      <c r="K42" s="56">
        <v>11044.762000000001</v>
      </c>
      <c r="L42" s="57">
        <v>6.5099944383939699</v>
      </c>
      <c r="M42" s="57">
        <v>-0.82795880074192596</v>
      </c>
      <c r="N42" s="56">
        <v>1614563.2444</v>
      </c>
      <c r="O42" s="56">
        <v>19150262.3774</v>
      </c>
      <c r="P42" s="56">
        <v>61</v>
      </c>
      <c r="Q42" s="56">
        <v>66</v>
      </c>
      <c r="R42" s="57">
        <v>-7.5757575757575797</v>
      </c>
      <c r="S42" s="56">
        <v>602.83032622950805</v>
      </c>
      <c r="T42" s="56">
        <v>488.59103787878797</v>
      </c>
      <c r="U42" s="58">
        <v>18.950487953259898</v>
      </c>
    </row>
    <row r="43" spans="1:21" ht="12" thickBot="1">
      <c r="A43" s="74"/>
      <c r="B43" s="69" t="s">
        <v>33</v>
      </c>
      <c r="C43" s="70"/>
      <c r="D43" s="56">
        <v>316018.05</v>
      </c>
      <c r="E43" s="56">
        <v>970755.77800000005</v>
      </c>
      <c r="F43" s="57">
        <v>32.553816022715502</v>
      </c>
      <c r="G43" s="56">
        <v>460086.62910000002</v>
      </c>
      <c r="H43" s="57">
        <v>-31.313359264932402</v>
      </c>
      <c r="I43" s="56">
        <v>13823.5998</v>
      </c>
      <c r="J43" s="57">
        <v>4.3743070372087898</v>
      </c>
      <c r="K43" s="56">
        <v>5053.7277000000004</v>
      </c>
      <c r="L43" s="57">
        <v>1.0984295957232799</v>
      </c>
      <c r="M43" s="57">
        <v>1.7353273901164099</v>
      </c>
      <c r="N43" s="56">
        <v>11339057.4793</v>
      </c>
      <c r="O43" s="56">
        <v>126658768.39390001</v>
      </c>
      <c r="P43" s="56">
        <v>1403</v>
      </c>
      <c r="Q43" s="56">
        <v>1418</v>
      </c>
      <c r="R43" s="57">
        <v>-1.0578279266572601</v>
      </c>
      <c r="S43" s="56">
        <v>225.24451176051301</v>
      </c>
      <c r="T43" s="56">
        <v>285.57946417489399</v>
      </c>
      <c r="U43" s="58">
        <v>-26.786425091027699</v>
      </c>
    </row>
    <row r="44" spans="1:21" ht="12" thickBot="1">
      <c r="A44" s="74"/>
      <c r="B44" s="69" t="s">
        <v>38</v>
      </c>
      <c r="C44" s="70"/>
      <c r="D44" s="56">
        <v>225127.85</v>
      </c>
      <c r="E44" s="59"/>
      <c r="F44" s="59"/>
      <c r="G44" s="56">
        <v>273011.12</v>
      </c>
      <c r="H44" s="57">
        <v>-17.538944933818101</v>
      </c>
      <c r="I44" s="56">
        <v>-49550.04</v>
      </c>
      <c r="J44" s="57">
        <v>-22.009733580274499</v>
      </c>
      <c r="K44" s="56">
        <v>-32503.38</v>
      </c>
      <c r="L44" s="57">
        <v>-11.905515057408699</v>
      </c>
      <c r="M44" s="57">
        <v>0.52445807174515402</v>
      </c>
      <c r="N44" s="56">
        <v>6264081.7599999998</v>
      </c>
      <c r="O44" s="56">
        <v>51575415.859999999</v>
      </c>
      <c r="P44" s="56">
        <v>146</v>
      </c>
      <c r="Q44" s="56">
        <v>124</v>
      </c>
      <c r="R44" s="57">
        <v>17.741935483871</v>
      </c>
      <c r="S44" s="56">
        <v>1541.97157534247</v>
      </c>
      <c r="T44" s="56">
        <v>1539.0064516129</v>
      </c>
      <c r="U44" s="58">
        <v>0.19229431832450899</v>
      </c>
    </row>
    <row r="45" spans="1:21" ht="12" thickBot="1">
      <c r="A45" s="74"/>
      <c r="B45" s="69" t="s">
        <v>39</v>
      </c>
      <c r="C45" s="70"/>
      <c r="D45" s="56">
        <v>87259.89</v>
      </c>
      <c r="E45" s="59"/>
      <c r="F45" s="59"/>
      <c r="G45" s="56">
        <v>128960.8</v>
      </c>
      <c r="H45" s="57">
        <v>-32.336112989373497</v>
      </c>
      <c r="I45" s="56">
        <v>10020.549999999999</v>
      </c>
      <c r="J45" s="57">
        <v>11.483569369615299</v>
      </c>
      <c r="K45" s="56">
        <v>16924.009999999998</v>
      </c>
      <c r="L45" s="57">
        <v>13.1233754753382</v>
      </c>
      <c r="M45" s="57">
        <v>-0.40790923664072498</v>
      </c>
      <c r="N45" s="56">
        <v>2711350.15</v>
      </c>
      <c r="O45" s="56">
        <v>22859354.510000002</v>
      </c>
      <c r="P45" s="56">
        <v>67</v>
      </c>
      <c r="Q45" s="56">
        <v>83</v>
      </c>
      <c r="R45" s="57">
        <v>-19.277108433734899</v>
      </c>
      <c r="S45" s="56">
        <v>1302.3864179104501</v>
      </c>
      <c r="T45" s="56">
        <v>1523.5204819277101</v>
      </c>
      <c r="U45" s="58">
        <v>-16.9791438989398</v>
      </c>
    </row>
    <row r="46" spans="1:21" ht="12" thickBot="1">
      <c r="A46" s="74"/>
      <c r="B46" s="69" t="s">
        <v>71</v>
      </c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69" t="s">
        <v>34</v>
      </c>
      <c r="C47" s="70"/>
      <c r="D47" s="61">
        <v>5875.8987999999999</v>
      </c>
      <c r="E47" s="62"/>
      <c r="F47" s="62"/>
      <c r="G47" s="61">
        <v>14697.133400000001</v>
      </c>
      <c r="H47" s="63">
        <v>-60.020102967834497</v>
      </c>
      <c r="I47" s="61">
        <v>434.23930000000001</v>
      </c>
      <c r="J47" s="63">
        <v>7.3901766313606396</v>
      </c>
      <c r="K47" s="61">
        <v>1389.7592999999999</v>
      </c>
      <c r="L47" s="63">
        <v>9.4559888801172605</v>
      </c>
      <c r="M47" s="63">
        <v>-0.687543519226675</v>
      </c>
      <c r="N47" s="61">
        <v>465477.60350000003</v>
      </c>
      <c r="O47" s="61">
        <v>6755840.7363999998</v>
      </c>
      <c r="P47" s="61">
        <v>17</v>
      </c>
      <c r="Q47" s="61">
        <v>12</v>
      </c>
      <c r="R47" s="63">
        <v>41.6666666666667</v>
      </c>
      <c r="S47" s="61">
        <v>345.64110588235297</v>
      </c>
      <c r="T47" s="61">
        <v>571.83834999999999</v>
      </c>
      <c r="U47" s="64">
        <v>-65.4428076603362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G37" sqref="G37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52566.214</v>
      </c>
      <c r="D2" s="37">
        <v>491475.24403076898</v>
      </c>
      <c r="E2" s="37">
        <v>341489.83017948701</v>
      </c>
      <c r="F2" s="37">
        <v>149972.225817094</v>
      </c>
      <c r="G2" s="37">
        <v>341489.83017948701</v>
      </c>
      <c r="H2" s="37">
        <v>0.30515524848196501</v>
      </c>
    </row>
    <row r="3" spans="1:8">
      <c r="A3" s="37">
        <v>2</v>
      </c>
      <c r="B3" s="37">
        <v>13</v>
      </c>
      <c r="C3" s="37">
        <v>5748</v>
      </c>
      <c r="D3" s="37">
        <v>52571.808680341899</v>
      </c>
      <c r="E3" s="37">
        <v>40651.703192307701</v>
      </c>
      <c r="F3" s="37">
        <v>11919.729419658101</v>
      </c>
      <c r="G3" s="37">
        <v>40651.703192307701</v>
      </c>
      <c r="H3" s="37">
        <v>0.226733966099776</v>
      </c>
    </row>
    <row r="4" spans="1:8">
      <c r="A4" s="37">
        <v>3</v>
      </c>
      <c r="B4" s="37">
        <v>14</v>
      </c>
      <c r="C4" s="37">
        <v>87515</v>
      </c>
      <c r="D4" s="37">
        <v>82745.656921004498</v>
      </c>
      <c r="E4" s="37">
        <v>56754.012253326502</v>
      </c>
      <c r="F4" s="37">
        <v>25986.345522378801</v>
      </c>
      <c r="G4" s="37">
        <v>56754.012253326502</v>
      </c>
      <c r="H4" s="37">
        <v>0.31407098326578697</v>
      </c>
    </row>
    <row r="5" spans="1:8">
      <c r="A5" s="37">
        <v>4</v>
      </c>
      <c r="B5" s="37">
        <v>15</v>
      </c>
      <c r="C5" s="37">
        <v>2211</v>
      </c>
      <c r="D5" s="37">
        <v>34971.880137387503</v>
      </c>
      <c r="E5" s="37">
        <v>26481.609830080899</v>
      </c>
      <c r="F5" s="37">
        <v>8483.4327004689494</v>
      </c>
      <c r="G5" s="37">
        <v>26481.609830080899</v>
      </c>
      <c r="H5" s="37">
        <v>0.242626122735494</v>
      </c>
    </row>
    <row r="6" spans="1:8">
      <c r="A6" s="37">
        <v>5</v>
      </c>
      <c r="B6" s="37">
        <v>16</v>
      </c>
      <c r="C6" s="37">
        <v>1569</v>
      </c>
      <c r="D6" s="37">
        <v>98239.4027709402</v>
      </c>
      <c r="E6" s="37">
        <v>75931.843078632504</v>
      </c>
      <c r="F6" s="37">
        <v>22307.559692307699</v>
      </c>
      <c r="G6" s="37">
        <v>75931.843078632504</v>
      </c>
      <c r="H6" s="37">
        <v>0.22707344571628901</v>
      </c>
    </row>
    <row r="7" spans="1:8">
      <c r="A7" s="37">
        <v>6</v>
      </c>
      <c r="B7" s="37">
        <v>17</v>
      </c>
      <c r="C7" s="37">
        <v>12089</v>
      </c>
      <c r="D7" s="37">
        <v>173244.438957265</v>
      </c>
      <c r="E7" s="37">
        <v>117118.585370085</v>
      </c>
      <c r="F7" s="37">
        <v>56119.768117093998</v>
      </c>
      <c r="G7" s="37">
        <v>117118.585370085</v>
      </c>
      <c r="H7" s="37">
        <v>0.32394540231674002</v>
      </c>
    </row>
    <row r="8" spans="1:8">
      <c r="A8" s="37">
        <v>7</v>
      </c>
      <c r="B8" s="37">
        <v>18</v>
      </c>
      <c r="C8" s="37">
        <v>52988</v>
      </c>
      <c r="D8" s="37">
        <v>96850.080908546995</v>
      </c>
      <c r="E8" s="37">
        <v>76652.696264102604</v>
      </c>
      <c r="F8" s="37">
        <v>20197.384644444399</v>
      </c>
      <c r="G8" s="37">
        <v>76652.696264102604</v>
      </c>
      <c r="H8" s="37">
        <v>0.208542775132179</v>
      </c>
    </row>
    <row r="9" spans="1:8">
      <c r="A9" s="37">
        <v>8</v>
      </c>
      <c r="B9" s="37">
        <v>19</v>
      </c>
      <c r="C9" s="37">
        <v>13774</v>
      </c>
      <c r="D9" s="37">
        <v>52934.512405128196</v>
      </c>
      <c r="E9" s="37">
        <v>46384.9971504274</v>
      </c>
      <c r="F9" s="37">
        <v>6549.5152547008502</v>
      </c>
      <c r="G9" s="37">
        <v>46384.9971504274</v>
      </c>
      <c r="H9" s="37">
        <v>0.123728640486473</v>
      </c>
    </row>
    <row r="10" spans="1:8">
      <c r="A10" s="37">
        <v>9</v>
      </c>
      <c r="B10" s="37">
        <v>21</v>
      </c>
      <c r="C10" s="37">
        <v>238705</v>
      </c>
      <c r="D10" s="37">
        <v>814102.85806698399</v>
      </c>
      <c r="E10" s="37">
        <v>824595.372133333</v>
      </c>
      <c r="F10" s="37">
        <v>-10644.106003418799</v>
      </c>
      <c r="G10" s="37">
        <v>824595.372133333</v>
      </c>
      <c r="H10" s="37">
        <v>-1.30770802213113E-2</v>
      </c>
    </row>
    <row r="11" spans="1:8">
      <c r="A11" s="37">
        <v>10</v>
      </c>
      <c r="B11" s="37">
        <v>22</v>
      </c>
      <c r="C11" s="37">
        <v>94122.444000000003</v>
      </c>
      <c r="D11" s="37">
        <v>1355656.35837094</v>
      </c>
      <c r="E11" s="37">
        <v>1306590.98447949</v>
      </c>
      <c r="F11" s="37">
        <v>49030.681583760699</v>
      </c>
      <c r="G11" s="37">
        <v>1306590.98447949</v>
      </c>
      <c r="H11" s="37">
        <v>3.6168411003747597E-2</v>
      </c>
    </row>
    <row r="12" spans="1:8">
      <c r="A12" s="37">
        <v>11</v>
      </c>
      <c r="B12" s="37">
        <v>23</v>
      </c>
      <c r="C12" s="37">
        <v>126803.507</v>
      </c>
      <c r="D12" s="37">
        <v>1288097.7409111101</v>
      </c>
      <c r="E12" s="37">
        <v>1125625.47171538</v>
      </c>
      <c r="F12" s="37">
        <v>162331.245349573</v>
      </c>
      <c r="G12" s="37">
        <v>1125625.47171538</v>
      </c>
      <c r="H12" s="37">
        <v>0.12603781105276499</v>
      </c>
    </row>
    <row r="13" spans="1:8">
      <c r="A13" s="37">
        <v>12</v>
      </c>
      <c r="B13" s="37">
        <v>24</v>
      </c>
      <c r="C13" s="37">
        <v>15349</v>
      </c>
      <c r="D13" s="37">
        <v>489296.70972393203</v>
      </c>
      <c r="E13" s="37">
        <v>470963.08869145298</v>
      </c>
      <c r="F13" s="37">
        <v>18329.715049572598</v>
      </c>
      <c r="G13" s="37">
        <v>470963.08869145298</v>
      </c>
      <c r="H13" s="37">
        <v>3.7461648545467401E-2</v>
      </c>
    </row>
    <row r="14" spans="1:8">
      <c r="A14" s="37">
        <v>13</v>
      </c>
      <c r="B14" s="37">
        <v>25</v>
      </c>
      <c r="C14" s="37">
        <v>86907</v>
      </c>
      <c r="D14" s="37">
        <v>1123309.5650249801</v>
      </c>
      <c r="E14" s="37">
        <v>1064186.4839999999</v>
      </c>
      <c r="F14" s="37">
        <v>58941.965300000003</v>
      </c>
      <c r="G14" s="37">
        <v>1064186.4839999999</v>
      </c>
      <c r="H14" s="37">
        <v>5.2480164078059E-2</v>
      </c>
    </row>
    <row r="15" spans="1:8">
      <c r="A15" s="37">
        <v>14</v>
      </c>
      <c r="B15" s="37">
        <v>26</v>
      </c>
      <c r="C15" s="37">
        <v>54279</v>
      </c>
      <c r="D15" s="37">
        <v>307075.01681557402</v>
      </c>
      <c r="E15" s="37">
        <v>266892.97154851397</v>
      </c>
      <c r="F15" s="37">
        <v>40169.4220161712</v>
      </c>
      <c r="G15" s="37">
        <v>266892.97154851397</v>
      </c>
      <c r="H15" s="37">
        <v>0.130818435790344</v>
      </c>
    </row>
    <row r="16" spans="1:8">
      <c r="A16" s="37">
        <v>15</v>
      </c>
      <c r="B16" s="37">
        <v>27</v>
      </c>
      <c r="C16" s="37">
        <v>126864.215</v>
      </c>
      <c r="D16" s="37">
        <v>1015267.46536372</v>
      </c>
      <c r="E16" s="37">
        <v>939644.70946630405</v>
      </c>
      <c r="F16" s="37">
        <v>75514.995466280903</v>
      </c>
      <c r="G16" s="37">
        <v>939644.70946630405</v>
      </c>
      <c r="H16" s="37">
        <v>7.43873058587326E-2</v>
      </c>
    </row>
    <row r="17" spans="1:8">
      <c r="A17" s="37">
        <v>16</v>
      </c>
      <c r="B17" s="37">
        <v>29</v>
      </c>
      <c r="C17" s="37">
        <v>237184</v>
      </c>
      <c r="D17" s="37">
        <v>3174419.49296838</v>
      </c>
      <c r="E17" s="37">
        <v>3015127.3119136798</v>
      </c>
      <c r="F17" s="37">
        <v>-170628.06629572599</v>
      </c>
      <c r="G17" s="37">
        <v>3015127.3119136798</v>
      </c>
      <c r="H17" s="37">
        <v>-5.9985273878551702E-2</v>
      </c>
    </row>
    <row r="18" spans="1:8">
      <c r="A18" s="37">
        <v>17</v>
      </c>
      <c r="B18" s="37">
        <v>31</v>
      </c>
      <c r="C18" s="37">
        <v>29614</v>
      </c>
      <c r="D18" s="37">
        <v>287816.05660577101</v>
      </c>
      <c r="E18" s="37">
        <v>250086.246110429</v>
      </c>
      <c r="F18" s="37">
        <v>37719.562600326899</v>
      </c>
      <c r="G18" s="37">
        <v>250086.246110429</v>
      </c>
      <c r="H18" s="37">
        <v>0.131059073370666</v>
      </c>
    </row>
    <row r="19" spans="1:8">
      <c r="A19" s="37">
        <v>18</v>
      </c>
      <c r="B19" s="37">
        <v>32</v>
      </c>
      <c r="C19" s="37">
        <v>19224.025000000001</v>
      </c>
      <c r="D19" s="37">
        <v>283946.866156395</v>
      </c>
      <c r="E19" s="37">
        <v>263809.45931076998</v>
      </c>
      <c r="F19" s="37">
        <v>20131.412155359601</v>
      </c>
      <c r="G19" s="37">
        <v>263809.45931076998</v>
      </c>
      <c r="H19" s="37">
        <v>7.0900015384932097E-2</v>
      </c>
    </row>
    <row r="20" spans="1:8">
      <c r="A20" s="37">
        <v>19</v>
      </c>
      <c r="B20" s="37">
        <v>33</v>
      </c>
      <c r="C20" s="37">
        <v>33346.006000000001</v>
      </c>
      <c r="D20" s="37">
        <v>501871.51896927599</v>
      </c>
      <c r="E20" s="37">
        <v>396197.90380457998</v>
      </c>
      <c r="F20" s="37">
        <v>105659.395115532</v>
      </c>
      <c r="G20" s="37">
        <v>396197.90380457998</v>
      </c>
      <c r="H20" s="37">
        <v>0.21053673094500699</v>
      </c>
    </row>
    <row r="21" spans="1:8">
      <c r="A21" s="37">
        <v>20</v>
      </c>
      <c r="B21" s="37">
        <v>34</v>
      </c>
      <c r="C21" s="37">
        <v>37074.353999999999</v>
      </c>
      <c r="D21" s="37">
        <v>190463.194930436</v>
      </c>
      <c r="E21" s="37">
        <v>144757.19251502701</v>
      </c>
      <c r="F21" s="37">
        <v>45678.109423956499</v>
      </c>
      <c r="G21" s="37">
        <v>144757.19251502701</v>
      </c>
      <c r="H21" s="37">
        <v>0.239861564315381</v>
      </c>
    </row>
    <row r="22" spans="1:8">
      <c r="A22" s="37">
        <v>21</v>
      </c>
      <c r="B22" s="37">
        <v>35</v>
      </c>
      <c r="C22" s="37">
        <v>40930.148999999998</v>
      </c>
      <c r="D22" s="37">
        <v>1048410.00013982</v>
      </c>
      <c r="E22" s="37">
        <v>1004052.85318938</v>
      </c>
      <c r="F22" s="37">
        <v>44288.8409504425</v>
      </c>
      <c r="G22" s="37">
        <v>1004052.85318938</v>
      </c>
      <c r="H22" s="37">
        <v>4.2246570176512899E-2</v>
      </c>
    </row>
    <row r="23" spans="1:8">
      <c r="A23" s="37">
        <v>22</v>
      </c>
      <c r="B23" s="37">
        <v>36</v>
      </c>
      <c r="C23" s="37">
        <v>124773.943</v>
      </c>
      <c r="D23" s="37">
        <v>625042.78995132702</v>
      </c>
      <c r="E23" s="37">
        <v>548771.72082686203</v>
      </c>
      <c r="F23" s="37">
        <v>76250.881172252994</v>
      </c>
      <c r="G23" s="37">
        <v>548771.72082686203</v>
      </c>
      <c r="H23" s="37">
        <v>0.121996998073937</v>
      </c>
    </row>
    <row r="24" spans="1:8">
      <c r="A24" s="37">
        <v>23</v>
      </c>
      <c r="B24" s="37">
        <v>37</v>
      </c>
      <c r="C24" s="37">
        <v>109415.74</v>
      </c>
      <c r="D24" s="37">
        <v>938526.65780088503</v>
      </c>
      <c r="E24" s="37">
        <v>832945.57671558799</v>
      </c>
      <c r="F24" s="37">
        <v>105508.93276671199</v>
      </c>
      <c r="G24" s="37">
        <v>832945.57671558799</v>
      </c>
      <c r="H24" s="37">
        <v>0.112428393385756</v>
      </c>
    </row>
    <row r="25" spans="1:8">
      <c r="A25" s="37">
        <v>24</v>
      </c>
      <c r="B25" s="37">
        <v>38</v>
      </c>
      <c r="C25" s="37">
        <v>227762.80499999999</v>
      </c>
      <c r="D25" s="37">
        <v>1025418.46950354</v>
      </c>
      <c r="E25" s="37">
        <v>1012113.8084123899</v>
      </c>
      <c r="F25" s="37">
        <v>13296.1054053097</v>
      </c>
      <c r="G25" s="37">
        <v>1012113.8084123899</v>
      </c>
      <c r="H25" s="37">
        <v>1.29666245919225E-2</v>
      </c>
    </row>
    <row r="26" spans="1:8">
      <c r="A26" s="37">
        <v>25</v>
      </c>
      <c r="B26" s="37">
        <v>39</v>
      </c>
      <c r="C26" s="37">
        <v>69367.388999999996</v>
      </c>
      <c r="D26" s="37">
        <v>113529.194713834</v>
      </c>
      <c r="E26" s="37">
        <v>91869.224039877707</v>
      </c>
      <c r="F26" s="37">
        <v>21654.763217636901</v>
      </c>
      <c r="G26" s="37">
        <v>91869.224039877707</v>
      </c>
      <c r="H26" s="37">
        <v>0.19075055185047199</v>
      </c>
    </row>
    <row r="27" spans="1:8">
      <c r="A27" s="37">
        <v>26</v>
      </c>
      <c r="B27" s="37">
        <v>40</v>
      </c>
      <c r="C27" s="37">
        <v>0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</row>
    <row r="28" spans="1:8">
      <c r="A28" s="37">
        <v>27</v>
      </c>
      <c r="B28" s="37">
        <v>42</v>
      </c>
      <c r="C28" s="37">
        <v>8447.7639999999992</v>
      </c>
      <c r="D28" s="37">
        <v>175017.510874336</v>
      </c>
      <c r="E28" s="37">
        <v>151017.90169999999</v>
      </c>
      <c r="F28" s="37">
        <v>23991.792300000001</v>
      </c>
      <c r="G28" s="37">
        <v>151017.90169999999</v>
      </c>
      <c r="H28" s="37">
        <v>0.13708836208810199</v>
      </c>
    </row>
    <row r="29" spans="1:8">
      <c r="A29" s="37">
        <v>28</v>
      </c>
      <c r="B29" s="37">
        <v>75</v>
      </c>
      <c r="C29" s="37">
        <v>64</v>
      </c>
      <c r="D29" s="37">
        <v>36772.6495726496</v>
      </c>
      <c r="E29" s="37">
        <v>34872.495726495697</v>
      </c>
      <c r="F29" s="37">
        <v>1900.1538461538501</v>
      </c>
      <c r="G29" s="37">
        <v>34872.495726495697</v>
      </c>
      <c r="H29" s="37">
        <v>5.1673019709929303E-2</v>
      </c>
    </row>
    <row r="30" spans="1:8">
      <c r="A30" s="37">
        <v>29</v>
      </c>
      <c r="B30" s="37">
        <v>76</v>
      </c>
      <c r="C30" s="37">
        <v>1615</v>
      </c>
      <c r="D30" s="37">
        <v>316018.04464188003</v>
      </c>
      <c r="E30" s="37">
        <v>302194.449774359</v>
      </c>
      <c r="F30" s="37">
        <v>13481.714525641</v>
      </c>
      <c r="G30" s="37">
        <v>302194.449774359</v>
      </c>
      <c r="H30" s="37">
        <v>4.2707419977483001E-2</v>
      </c>
    </row>
    <row r="31" spans="1:8">
      <c r="A31" s="30">
        <v>30</v>
      </c>
      <c r="B31" s="39">
        <v>99</v>
      </c>
      <c r="C31" s="40">
        <v>15</v>
      </c>
      <c r="D31" s="40">
        <v>5875.8989486423097</v>
      </c>
      <c r="E31" s="40">
        <v>5441.6593601089198</v>
      </c>
      <c r="F31" s="40">
        <v>434.239588533394</v>
      </c>
      <c r="G31" s="40">
        <v>5441.6593601089198</v>
      </c>
      <c r="H31" s="40">
        <v>7.3901813548670606E-2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62</v>
      </c>
      <c r="D34" s="34">
        <v>95228.29</v>
      </c>
      <c r="E34" s="34">
        <v>95947.12</v>
      </c>
      <c r="F34" s="30"/>
      <c r="G34" s="30"/>
      <c r="H34" s="30"/>
    </row>
    <row r="35" spans="1:8">
      <c r="A35" s="30"/>
      <c r="B35" s="33">
        <v>71</v>
      </c>
      <c r="C35" s="34">
        <v>149</v>
      </c>
      <c r="D35" s="34">
        <v>370302.22</v>
      </c>
      <c r="E35" s="34">
        <v>428109.39</v>
      </c>
      <c r="F35" s="30"/>
      <c r="G35" s="30"/>
      <c r="H35" s="30"/>
    </row>
    <row r="36" spans="1:8">
      <c r="A36" s="30"/>
      <c r="B36" s="33">
        <v>72</v>
      </c>
      <c r="C36" s="34">
        <v>91</v>
      </c>
      <c r="D36" s="34">
        <v>265698.34999999998</v>
      </c>
      <c r="E36" s="34">
        <v>285393.63</v>
      </c>
      <c r="F36" s="30"/>
      <c r="G36" s="30"/>
      <c r="H36" s="30"/>
    </row>
    <row r="37" spans="1:8">
      <c r="A37" s="30"/>
      <c r="B37" s="33">
        <v>73</v>
      </c>
      <c r="C37" s="34">
        <v>142</v>
      </c>
      <c r="D37" s="34">
        <v>347942.65</v>
      </c>
      <c r="E37" s="34">
        <v>399524.75</v>
      </c>
      <c r="F37" s="30"/>
      <c r="G37" s="30"/>
      <c r="H37" s="30"/>
    </row>
    <row r="38" spans="1:8">
      <c r="A38" s="30"/>
      <c r="B38" s="33">
        <v>74</v>
      </c>
      <c r="C38" s="34">
        <v>68</v>
      </c>
      <c r="D38" s="34">
        <v>-10.25</v>
      </c>
      <c r="E38" s="34">
        <v>3211.11</v>
      </c>
      <c r="F38" s="30"/>
      <c r="G38" s="30"/>
      <c r="H38" s="30"/>
    </row>
    <row r="39" spans="1:8">
      <c r="A39" s="30"/>
      <c r="B39" s="33">
        <v>77</v>
      </c>
      <c r="C39" s="34">
        <v>132</v>
      </c>
      <c r="D39" s="34">
        <v>225127.85</v>
      </c>
      <c r="E39" s="34">
        <v>274677.89</v>
      </c>
      <c r="F39" s="34"/>
      <c r="G39" s="30"/>
      <c r="H39" s="30"/>
    </row>
    <row r="40" spans="1:8">
      <c r="A40" s="30"/>
      <c r="B40" s="33">
        <v>78</v>
      </c>
      <c r="C40" s="34">
        <v>65</v>
      </c>
      <c r="D40" s="34">
        <v>87259.89</v>
      </c>
      <c r="E40" s="34">
        <v>77239.34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2016-09-29T00:34:44Z</dcterms:modified>
</cp:coreProperties>
</file>