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<sst xmlns="http://schemas.openxmlformats.org/spreadsheetml/2006/main" count="121" uniqueCount="80">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</sst>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23098431.193000007</v>
      </c>
      <c r="F3" s="25">
        <f>RA!I7</f>
        <v>1086897.2490000001</v>
      </c>
      <c r="G3" s="16">
        <f>SUM(G4:G42)</f>
        <v>22011533.943999995</v>
      </c>
      <c r="H3" s="27">
        <f>RA!J7</f>
        <v>4.70550246429457</v>
      </c>
      <c r="I3" s="20">
        <f>SUM(I4:I42)</f>
        <v>23098435.579058673</v>
      </c>
      <c r="J3" s="21">
        <f>SUM(J4:J42)</f>
        <v>22011533.971433613</v>
      </c>
      <c r="K3" s="22">
        <f>E3-I3</f>
        <v>-4.3860586658120155</v>
      </c>
      <c r="L3" s="22">
        <f>G3-J3</f>
        <v>-2.7433618903160095E-2</v>
      </c>
    </row>
    <row r="4" spans="1:13">
      <c r="A4" s="70">
        <f>RA!A8</f>
        <v>42642</v>
      </c>
      <c r="B4" s="12">
        <v>12</v>
      </c>
      <c r="C4" s="65" t="s">
        <v>6</v>
      </c>
      <c r="D4" s="65"/>
      <c r="E4" s="15">
        <f>VLOOKUP(C4,RA!B8:D35,3,0)</f>
        <v>492866.00410000002</v>
      </c>
      <c r="F4" s="25">
        <f>VLOOKUP(C4,RA!B8:I38,8,0)</f>
        <v>139210.54620000001</v>
      </c>
      <c r="G4" s="16">
        <f t="shared" ref="G4:G42" si="0">E4-F4</f>
        <v>353655.45790000004</v>
      </c>
      <c r="H4" s="27">
        <f>RA!J8</f>
        <v>28.245110241313199</v>
      </c>
      <c r="I4" s="20">
        <f>VLOOKUP(B4,RMS!B:D,3,FALSE)</f>
        <v>492866.58019829099</v>
      </c>
      <c r="J4" s="21">
        <f>VLOOKUP(B4,RMS!B:E,4,FALSE)</f>
        <v>353655.46873931598</v>
      </c>
      <c r="K4" s="22">
        <f t="shared" ref="K4:K42" si="1">E4-I4</f>
        <v>-0.57609829097054899</v>
      </c>
      <c r="L4" s="22">
        <f t="shared" ref="L4:L42" si="2">G4-J4</f>
        <v>-1.0839315946213901E-2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50833.936300000001</v>
      </c>
      <c r="F5" s="25">
        <f>VLOOKUP(C5,RA!B9:I39,8,0)</f>
        <v>11804.967500000001</v>
      </c>
      <c r="G5" s="16">
        <f t="shared" si="0"/>
        <v>39028.968800000002</v>
      </c>
      <c r="H5" s="27">
        <f>RA!J9</f>
        <v>23.222611427004502</v>
      </c>
      <c r="I5" s="20">
        <f>VLOOKUP(B5,RMS!B:D,3,FALSE)</f>
        <v>50833.9562239316</v>
      </c>
      <c r="J5" s="21">
        <f>VLOOKUP(B5,RMS!B:E,4,FALSE)</f>
        <v>39028.967638461501</v>
      </c>
      <c r="K5" s="22">
        <f t="shared" si="1"/>
        <v>-1.9923931598896161E-2</v>
      </c>
      <c r="L5" s="22">
        <f t="shared" si="2"/>
        <v>1.1615385010372847E-3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87412.638300000006</v>
      </c>
      <c r="F6" s="25">
        <f>VLOOKUP(C6,RA!B10:I40,8,0)</f>
        <v>28063.479800000001</v>
      </c>
      <c r="G6" s="16">
        <f t="shared" si="0"/>
        <v>59349.158500000005</v>
      </c>
      <c r="H6" s="27">
        <f>RA!J10</f>
        <v>32.104602201441601</v>
      </c>
      <c r="I6" s="20">
        <f>VLOOKUP(B6,RMS!B:D,3,FALSE)</f>
        <v>87414.557417101605</v>
      </c>
      <c r="J6" s="21">
        <f>VLOOKUP(B6,RMS!B:E,4,FALSE)</f>
        <v>59349.161414399299</v>
      </c>
      <c r="K6" s="22">
        <f>E6-I6</f>
        <v>-1.9191171015991131</v>
      </c>
      <c r="L6" s="22">
        <f t="shared" si="2"/>
        <v>-2.9143992942408659E-3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39589.741600000001</v>
      </c>
      <c r="F7" s="25">
        <f>VLOOKUP(C7,RA!B11:I41,8,0)</f>
        <v>9070.6370000000006</v>
      </c>
      <c r="G7" s="16">
        <f t="shared" si="0"/>
        <v>30519.104599999999</v>
      </c>
      <c r="H7" s="27">
        <f>RA!J11</f>
        <v>22.911584247369799</v>
      </c>
      <c r="I7" s="20">
        <f>VLOOKUP(B7,RMS!B:D,3,FALSE)</f>
        <v>39589.772343075398</v>
      </c>
      <c r="J7" s="21">
        <f>VLOOKUP(B7,RMS!B:E,4,FALSE)</f>
        <v>30519.104245571401</v>
      </c>
      <c r="K7" s="22">
        <f t="shared" si="1"/>
        <v>-3.0743075396458153E-2</v>
      </c>
      <c r="L7" s="22">
        <f t="shared" si="2"/>
        <v>3.5442859734757803E-4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190018.3407</v>
      </c>
      <c r="F8" s="25">
        <f>VLOOKUP(C8,RA!B12:I42,8,0)</f>
        <v>36432.733899999999</v>
      </c>
      <c r="G8" s="16">
        <f t="shared" si="0"/>
        <v>153585.60680000001</v>
      </c>
      <c r="H8" s="27">
        <f>RA!J12</f>
        <v>19.1732723092871</v>
      </c>
      <c r="I8" s="20">
        <f>VLOOKUP(B8,RMS!B:D,3,FALSE)</f>
        <v>190018.345820513</v>
      </c>
      <c r="J8" s="21">
        <f>VLOOKUP(B8,RMS!B:E,4,FALSE)</f>
        <v>153585.60705726501</v>
      </c>
      <c r="K8" s="22">
        <f t="shared" si="1"/>
        <v>-5.1205130002927035E-3</v>
      </c>
      <c r="L8" s="22">
        <f t="shared" si="2"/>
        <v>-2.5726499734446406E-4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211634.71789999999</v>
      </c>
      <c r="F9" s="25">
        <f>VLOOKUP(C9,RA!B13:I43,8,0)</f>
        <v>68885.887499999997</v>
      </c>
      <c r="G9" s="16">
        <f t="shared" si="0"/>
        <v>142748.83039999998</v>
      </c>
      <c r="H9" s="27">
        <f>RA!J13</f>
        <v>32.549426759247197</v>
      </c>
      <c r="I9" s="20">
        <f>VLOOKUP(B9,RMS!B:D,3,FALSE)</f>
        <v>211634.943096581</v>
      </c>
      <c r="J9" s="21">
        <f>VLOOKUP(B9,RMS!B:E,4,FALSE)</f>
        <v>142748.82833589701</v>
      </c>
      <c r="K9" s="22">
        <f t="shared" si="1"/>
        <v>-0.22519658101373352</v>
      </c>
      <c r="L9" s="22">
        <f t="shared" si="2"/>
        <v>2.0641029695980251E-3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169739.76209999999</v>
      </c>
      <c r="F10" s="25">
        <f>VLOOKUP(C10,RA!B14:I43,8,0)</f>
        <v>34626.697699999997</v>
      </c>
      <c r="G10" s="16">
        <f t="shared" si="0"/>
        <v>135113.0644</v>
      </c>
      <c r="H10" s="27">
        <f>RA!J14</f>
        <v>20.399874061093701</v>
      </c>
      <c r="I10" s="20">
        <f>VLOOKUP(B10,RMS!B:D,3,FALSE)</f>
        <v>169739.751730769</v>
      </c>
      <c r="J10" s="21">
        <f>VLOOKUP(B10,RMS!B:E,4,FALSE)</f>
        <v>135113.065702564</v>
      </c>
      <c r="K10" s="22">
        <f t="shared" si="1"/>
        <v>1.036923099309206E-2</v>
      </c>
      <c r="L10" s="22">
        <f t="shared" si="2"/>
        <v>-1.3025639927946031E-3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104151.8618</v>
      </c>
      <c r="F11" s="25">
        <f>VLOOKUP(C11,RA!B15:I44,8,0)</f>
        <v>13552.081099999999</v>
      </c>
      <c r="G11" s="16">
        <f t="shared" si="0"/>
        <v>90599.780700000003</v>
      </c>
      <c r="H11" s="27">
        <f>RA!J15</f>
        <v>13.0118471871619</v>
      </c>
      <c r="I11" s="20">
        <f>VLOOKUP(B11,RMS!B:D,3,FALSE)</f>
        <v>104151.952174359</v>
      </c>
      <c r="J11" s="21">
        <f>VLOOKUP(B11,RMS!B:E,4,FALSE)</f>
        <v>90599.780625640997</v>
      </c>
      <c r="K11" s="22">
        <f t="shared" si="1"/>
        <v>-9.0374359002453275E-2</v>
      </c>
      <c r="L11" s="22">
        <f t="shared" si="2"/>
        <v>7.4359006248414516E-5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926283.87289999996</v>
      </c>
      <c r="F12" s="25">
        <f>VLOOKUP(C12,RA!B16:I45,8,0)</f>
        <v>-65705.523499999996</v>
      </c>
      <c r="G12" s="16">
        <f t="shared" si="0"/>
        <v>991989.39639999997</v>
      </c>
      <c r="H12" s="27">
        <f>RA!J16</f>
        <v>-7.0934543310453897</v>
      </c>
      <c r="I12" s="20">
        <f>VLOOKUP(B12,RMS!B:D,3,FALSE)</f>
        <v>926283.58525883802</v>
      </c>
      <c r="J12" s="21">
        <f>VLOOKUP(B12,RMS!B:E,4,FALSE)</f>
        <v>991989.39676666702</v>
      </c>
      <c r="K12" s="22">
        <f t="shared" si="1"/>
        <v>0.28764116193633527</v>
      </c>
      <c r="L12" s="22">
        <f t="shared" si="2"/>
        <v>-3.6666705273091793E-4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2557942.0946</v>
      </c>
      <c r="F13" s="25">
        <f>VLOOKUP(C13,RA!B17:I46,8,0)</f>
        <v>18800.6888</v>
      </c>
      <c r="G13" s="16">
        <f t="shared" si="0"/>
        <v>2539141.4057999998</v>
      </c>
      <c r="H13" s="27">
        <f>RA!J17</f>
        <v>0.73499274435060902</v>
      </c>
      <c r="I13" s="20">
        <f>VLOOKUP(B13,RMS!B:D,3,FALSE)</f>
        <v>2557942.1029965798</v>
      </c>
      <c r="J13" s="21">
        <f>VLOOKUP(B13,RMS!B:E,4,FALSE)</f>
        <v>2539141.4080256401</v>
      </c>
      <c r="K13" s="22">
        <f t="shared" si="1"/>
        <v>-8.396579883992672E-3</v>
      </c>
      <c r="L13" s="22">
        <f t="shared" si="2"/>
        <v>-2.2256402298808098E-3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1477256.4424000001</v>
      </c>
      <c r="F14" s="25">
        <f>VLOOKUP(C14,RA!B18:I47,8,0)</f>
        <v>183762.2401</v>
      </c>
      <c r="G14" s="16">
        <f t="shared" si="0"/>
        <v>1293494.2023</v>
      </c>
      <c r="H14" s="27">
        <f>RA!J18</f>
        <v>12.439427226423399</v>
      </c>
      <c r="I14" s="20">
        <f>VLOOKUP(B14,RMS!B:D,3,FALSE)</f>
        <v>1477256.85714615</v>
      </c>
      <c r="J14" s="21">
        <f>VLOOKUP(B14,RMS!B:E,4,FALSE)</f>
        <v>1293494.2082888901</v>
      </c>
      <c r="K14" s="22">
        <f t="shared" si="1"/>
        <v>-0.41474614990875125</v>
      </c>
      <c r="L14" s="22">
        <f t="shared" si="2"/>
        <v>-5.9888900723308325E-3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435853.86810000002</v>
      </c>
      <c r="F15" s="25">
        <f>VLOOKUP(C15,RA!B19:I48,8,0)</f>
        <v>25153.431</v>
      </c>
      <c r="G15" s="16">
        <f t="shared" si="0"/>
        <v>410700.43710000004</v>
      </c>
      <c r="H15" s="27">
        <f>RA!J19</f>
        <v>5.7710698105423104</v>
      </c>
      <c r="I15" s="20">
        <f>VLOOKUP(B15,RMS!B:D,3,FALSE)</f>
        <v>435853.792217949</v>
      </c>
      <c r="J15" s="21">
        <f>VLOOKUP(B15,RMS!B:E,4,FALSE)</f>
        <v>410700.43534871802</v>
      </c>
      <c r="K15" s="22">
        <f t="shared" si="1"/>
        <v>7.588205102365464E-2</v>
      </c>
      <c r="L15" s="22">
        <f t="shared" si="2"/>
        <v>1.7512820195406675E-3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1066208.2923999999</v>
      </c>
      <c r="F16" s="25">
        <f>VLOOKUP(C16,RA!B20:I49,8,0)</f>
        <v>90529.723700000002</v>
      </c>
      <c r="G16" s="16">
        <f t="shared" si="0"/>
        <v>975678.56869999995</v>
      </c>
      <c r="H16" s="27">
        <f>RA!J20</f>
        <v>8.4908103177682595</v>
      </c>
      <c r="I16" s="20">
        <f>VLOOKUP(B16,RMS!B:D,3,FALSE)</f>
        <v>1066208.29016373</v>
      </c>
      <c r="J16" s="21">
        <f>VLOOKUP(B16,RMS!B:E,4,FALSE)</f>
        <v>975678.56869999995</v>
      </c>
      <c r="K16" s="22">
        <f t="shared" si="1"/>
        <v>2.2362698800861835E-3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339775.41899999999</v>
      </c>
      <c r="F17" s="25">
        <f>VLOOKUP(C17,RA!B21:I50,8,0)</f>
        <v>40787.980199999998</v>
      </c>
      <c r="G17" s="16">
        <f t="shared" si="0"/>
        <v>298987.4388</v>
      </c>
      <c r="H17" s="27">
        <f>RA!J21</f>
        <v>12.004394055356901</v>
      </c>
      <c r="I17" s="20">
        <f>VLOOKUP(B17,RMS!B:D,3,FALSE)</f>
        <v>339774.76637065999</v>
      </c>
      <c r="J17" s="21">
        <f>VLOOKUP(B17,RMS!B:E,4,FALSE)</f>
        <v>298987.43893632898</v>
      </c>
      <c r="K17" s="22">
        <f t="shared" si="1"/>
        <v>0.65262934000929818</v>
      </c>
      <c r="L17" s="22">
        <f t="shared" si="2"/>
        <v>-1.363289775326848E-4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1014774.37</v>
      </c>
      <c r="F18" s="25">
        <f>VLOOKUP(C18,RA!B22:I51,8,0)</f>
        <v>76546.043999999994</v>
      </c>
      <c r="G18" s="16">
        <f t="shared" si="0"/>
        <v>938228.326</v>
      </c>
      <c r="H18" s="27">
        <f>RA!J22</f>
        <v>7.5431589782859803</v>
      </c>
      <c r="I18" s="20">
        <f>VLOOKUP(B18,RMS!B:D,3,FALSE)</f>
        <v>1014775.36205157</v>
      </c>
      <c r="J18" s="21">
        <f>VLOOKUP(B18,RMS!B:E,4,FALSE)</f>
        <v>938228.32879754901</v>
      </c>
      <c r="K18" s="22">
        <f t="shared" si="1"/>
        <v>-0.99205156997777522</v>
      </c>
      <c r="L18" s="22">
        <f t="shared" si="2"/>
        <v>-2.7975490083917975E-3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2376319.8330000001</v>
      </c>
      <c r="F19" s="25">
        <f>VLOOKUP(C19,RA!B23:I52,8,0)</f>
        <v>105827.1826</v>
      </c>
      <c r="G19" s="16">
        <f t="shared" si="0"/>
        <v>2270492.6504000002</v>
      </c>
      <c r="H19" s="27">
        <f>RA!J23</f>
        <v>4.45340652930535</v>
      </c>
      <c r="I19" s="20">
        <f>VLOOKUP(B19,RMS!B:D,3,FALSE)</f>
        <v>2376320.8803683799</v>
      </c>
      <c r="J19" s="21">
        <f>VLOOKUP(B19,RMS!B:E,4,FALSE)</f>
        <v>2270492.6676666699</v>
      </c>
      <c r="K19" s="22">
        <f t="shared" si="1"/>
        <v>-1.0473683797754347</v>
      </c>
      <c r="L19" s="22">
        <f t="shared" si="2"/>
        <v>-1.7266669776290655E-2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302835.75650000002</v>
      </c>
      <c r="F20" s="25">
        <f>VLOOKUP(C20,RA!B24:I53,8,0)</f>
        <v>40096.708899999998</v>
      </c>
      <c r="G20" s="16">
        <f t="shared" si="0"/>
        <v>262739.04760000005</v>
      </c>
      <c r="H20" s="27">
        <f>RA!J24</f>
        <v>13.240414330003301</v>
      </c>
      <c r="I20" s="20">
        <f>VLOOKUP(B20,RMS!B:D,3,FALSE)</f>
        <v>302835.826350616</v>
      </c>
      <c r="J20" s="21">
        <f>VLOOKUP(B20,RMS!B:E,4,FALSE)</f>
        <v>262739.04286815599</v>
      </c>
      <c r="K20" s="22">
        <f t="shared" si="1"/>
        <v>-6.9850615982431918E-2</v>
      </c>
      <c r="L20" s="22">
        <f t="shared" si="2"/>
        <v>4.7318440629169345E-3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304605.42859999998</v>
      </c>
      <c r="F21" s="25">
        <f>VLOOKUP(C21,RA!B25:I54,8,0)</f>
        <v>25296.499800000001</v>
      </c>
      <c r="G21" s="16">
        <f t="shared" si="0"/>
        <v>279308.92879999999</v>
      </c>
      <c r="H21" s="27">
        <f>RA!J25</f>
        <v>8.3046779291706905</v>
      </c>
      <c r="I21" s="20">
        <f>VLOOKUP(B21,RMS!B:D,3,FALSE)</f>
        <v>304605.51700534002</v>
      </c>
      <c r="J21" s="21">
        <f>VLOOKUP(B21,RMS!B:E,4,FALSE)</f>
        <v>279308.93098531198</v>
      </c>
      <c r="K21" s="22">
        <f t="shared" si="1"/>
        <v>-8.8405340036842972E-2</v>
      </c>
      <c r="L21" s="22">
        <f t="shared" si="2"/>
        <v>-2.1853119833394885E-3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513350.43650000001</v>
      </c>
      <c r="F22" s="25">
        <f>VLOOKUP(C22,RA!B26:I55,8,0)</f>
        <v>111226.72319999999</v>
      </c>
      <c r="G22" s="16">
        <f t="shared" si="0"/>
        <v>402123.7133</v>
      </c>
      <c r="H22" s="27">
        <f>RA!J26</f>
        <v>21.6668215884531</v>
      </c>
      <c r="I22" s="20">
        <f>VLOOKUP(B22,RMS!B:D,3,FALSE)</f>
        <v>513350.42879770801</v>
      </c>
      <c r="J22" s="21">
        <f>VLOOKUP(B22,RMS!B:E,4,FALSE)</f>
        <v>402123.692740064</v>
      </c>
      <c r="K22" s="22">
        <f t="shared" si="1"/>
        <v>7.7022920013405383E-3</v>
      </c>
      <c r="L22" s="22">
        <f t="shared" si="2"/>
        <v>2.0559936005156487E-2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194689.14910000001</v>
      </c>
      <c r="F23" s="25">
        <f>VLOOKUP(C23,RA!B27:I56,8,0)</f>
        <v>47349.657099999997</v>
      </c>
      <c r="G23" s="16">
        <f t="shared" si="0"/>
        <v>147339.49200000003</v>
      </c>
      <c r="H23" s="27">
        <f>RA!J27</f>
        <v>24.320645150942301</v>
      </c>
      <c r="I23" s="20">
        <f>VLOOKUP(B23,RMS!B:D,3,FALSE)</f>
        <v>194688.99626375499</v>
      </c>
      <c r="J23" s="21">
        <f>VLOOKUP(B23,RMS!B:E,4,FALSE)</f>
        <v>147339.48672521501</v>
      </c>
      <c r="K23" s="22">
        <f t="shared" si="1"/>
        <v>0.15283624501898885</v>
      </c>
      <c r="L23" s="22">
        <f t="shared" si="2"/>
        <v>5.2747850131709129E-3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1313790.0585</v>
      </c>
      <c r="F24" s="25">
        <f>VLOOKUP(C24,RA!B28:I57,8,0)</f>
        <v>59676.301700000004</v>
      </c>
      <c r="G24" s="16">
        <f t="shared" si="0"/>
        <v>1254113.7568000001</v>
      </c>
      <c r="H24" s="27">
        <f>RA!J28</f>
        <v>4.5423012081652203</v>
      </c>
      <c r="I24" s="20">
        <f>VLOOKUP(B24,RMS!B:D,3,FALSE)</f>
        <v>1313790.08817788</v>
      </c>
      <c r="J24" s="21">
        <f>VLOOKUP(B24,RMS!B:E,4,FALSE)</f>
        <v>1254113.7539584099</v>
      </c>
      <c r="K24" s="22">
        <f t="shared" si="1"/>
        <v>-2.9677879996597767E-2</v>
      </c>
      <c r="L24" s="22">
        <f t="shared" si="2"/>
        <v>2.8415902052074671E-3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717930.82750000001</v>
      </c>
      <c r="F25" s="25">
        <f>VLOOKUP(C25,RA!B29:I58,8,0)</f>
        <v>106263.52899999999</v>
      </c>
      <c r="G25" s="16">
        <f t="shared" si="0"/>
        <v>611667.29850000003</v>
      </c>
      <c r="H25" s="27">
        <f>RA!J29</f>
        <v>14.801360372006</v>
      </c>
      <c r="I25" s="20">
        <f>VLOOKUP(B25,RMS!B:D,3,FALSE)</f>
        <v>717930.91051681398</v>
      </c>
      <c r="J25" s="21">
        <f>VLOOKUP(B25,RMS!B:E,4,FALSE)</f>
        <v>611667.32416932005</v>
      </c>
      <c r="K25" s="22">
        <f t="shared" si="1"/>
        <v>-8.3016813965514302E-2</v>
      </c>
      <c r="L25" s="22">
        <f t="shared" si="2"/>
        <v>-2.5669320020824671E-2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1083161.21</v>
      </c>
      <c r="F26" s="25">
        <f>VLOOKUP(C26,RA!B30:I59,8,0)</f>
        <v>109932.97930000001</v>
      </c>
      <c r="G26" s="16">
        <f t="shared" si="0"/>
        <v>973228.23069999996</v>
      </c>
      <c r="H26" s="27">
        <f>RA!J30</f>
        <v>10.149272175284</v>
      </c>
      <c r="I26" s="20">
        <f>VLOOKUP(B26,RMS!B:D,3,FALSE)</f>
        <v>1083161.2783973501</v>
      </c>
      <c r="J26" s="21">
        <f>VLOOKUP(B26,RMS!B:E,4,FALSE)</f>
        <v>973228.25877637195</v>
      </c>
      <c r="K26" s="22">
        <f t="shared" si="1"/>
        <v>-6.8397350143641233E-2</v>
      </c>
      <c r="L26" s="22">
        <f t="shared" si="2"/>
        <v>-2.8076371992938221E-2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886598.98349999997</v>
      </c>
      <c r="F27" s="25">
        <f>VLOOKUP(C27,RA!B31:I60,8,0)</f>
        <v>16452.603299999999</v>
      </c>
      <c r="G27" s="16">
        <f t="shared" si="0"/>
        <v>870146.38020000001</v>
      </c>
      <c r="H27" s="27">
        <f>RA!J31</f>
        <v>1.8556984167803301</v>
      </c>
      <c r="I27" s="20">
        <f>VLOOKUP(B27,RMS!B:D,3,FALSE)</f>
        <v>886598.980430973</v>
      </c>
      <c r="J27" s="21">
        <f>VLOOKUP(B27,RMS!B:E,4,FALSE)</f>
        <v>870146.33876725705</v>
      </c>
      <c r="K27" s="22">
        <f t="shared" si="1"/>
        <v>3.0690269777551293E-3</v>
      </c>
      <c r="L27" s="22">
        <f t="shared" si="2"/>
        <v>4.1432742960751057E-2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112391.45729999999</v>
      </c>
      <c r="F28" s="25">
        <f>VLOOKUP(C28,RA!B32:I61,8,0)</f>
        <v>22932.510300000002</v>
      </c>
      <c r="G28" s="16">
        <f t="shared" si="0"/>
        <v>89458.946999999986</v>
      </c>
      <c r="H28" s="27">
        <f>RA!J32</f>
        <v>20.404140003975201</v>
      </c>
      <c r="I28" s="20">
        <f>VLOOKUP(B28,RMS!B:D,3,FALSE)</f>
        <v>112391.372479381</v>
      </c>
      <c r="J28" s="21">
        <f>VLOOKUP(B28,RMS!B:E,4,FALSE)</f>
        <v>89458.965420334906</v>
      </c>
      <c r="K28" s="22">
        <f t="shared" si="1"/>
        <v>8.4820618998492137E-2</v>
      </c>
      <c r="L28" s="22">
        <f t="shared" si="2"/>
        <v>-1.8420334919937886E-2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2.2124000000000001</v>
      </c>
      <c r="F29" s="25">
        <f>VLOOKUP(C29,RA!B33:I62,8,0)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195131.76430000001</v>
      </c>
      <c r="F30" s="25">
        <f>VLOOKUP(C30,RA!B34:I64,8,0)</f>
        <v>28541.579000000002</v>
      </c>
      <c r="G30" s="16">
        <f t="shared" si="0"/>
        <v>166590.18530000001</v>
      </c>
      <c r="H30" s="27">
        <f>RA!J34</f>
        <v>0</v>
      </c>
      <c r="I30" s="20">
        <f>VLOOKUP(B30,RMS!B:D,3,FALSE)</f>
        <v>195131.7634</v>
      </c>
      <c r="J30" s="21">
        <f>VLOOKUP(B30,RMS!B:E,4,FALSE)</f>
        <v>166590.18160000001</v>
      </c>
      <c r="K30" s="22">
        <f t="shared" si="1"/>
        <v>9.0000001364387572E-4</v>
      </c>
      <c r="L30" s="22">
        <f t="shared" si="2"/>
        <v>3.7000000011175871E-3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14.626823624737799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3493681.74</v>
      </c>
      <c r="F32" s="25">
        <f>VLOOKUP(C32,RA!B34:I65,8,0)</f>
        <v>-7711.85</v>
      </c>
      <c r="G32" s="16">
        <f t="shared" si="0"/>
        <v>3501393.5900000003</v>
      </c>
      <c r="H32" s="27">
        <f>RA!J34</f>
        <v>0</v>
      </c>
      <c r="I32" s="20">
        <f>VLOOKUP(B32,RMS!B:D,3,FALSE)</f>
        <v>3493681.74</v>
      </c>
      <c r="J32" s="21">
        <f>VLOOKUP(B32,RMS!B:E,4,FALSE)</f>
        <v>3501393.59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554740.55000000005</v>
      </c>
      <c r="F33" s="25">
        <f>VLOOKUP(C33,RA!B34:I65,8,0)</f>
        <v>-117065.85</v>
      </c>
      <c r="G33" s="16">
        <f t="shared" si="0"/>
        <v>671806.4</v>
      </c>
      <c r="H33" s="27">
        <f>RA!J34</f>
        <v>0</v>
      </c>
      <c r="I33" s="20">
        <f>VLOOKUP(B33,RMS!B:D,3,FALSE)</f>
        <v>554740.55000000005</v>
      </c>
      <c r="J33" s="21">
        <f>VLOOKUP(B33,RMS!B:E,4,FALSE)</f>
        <v>671806.4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408427.15</v>
      </c>
      <c r="F34" s="25">
        <f>VLOOKUP(C34,RA!B34:I66,8,0)</f>
        <v>-42721.46</v>
      </c>
      <c r="G34" s="16">
        <f t="shared" si="0"/>
        <v>451148.61000000004</v>
      </c>
      <c r="H34" s="27">
        <f>RA!J35</f>
        <v>14.626823624737799</v>
      </c>
      <c r="I34" s="20">
        <f>VLOOKUP(B34,RMS!B:D,3,FALSE)</f>
        <v>408427.15</v>
      </c>
      <c r="J34" s="21">
        <f>VLOOKUP(B34,RMS!B:E,4,FALSE)</f>
        <v>451148.61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467025.39</v>
      </c>
      <c r="F35" s="25">
        <f>VLOOKUP(C35,RA!B34:I67,8,0)</f>
        <v>-98661.11</v>
      </c>
      <c r="G35" s="16">
        <f t="shared" si="0"/>
        <v>565686.5</v>
      </c>
      <c r="H35" s="27">
        <f>RA!J34</f>
        <v>0</v>
      </c>
      <c r="I35" s="20">
        <f>VLOOKUP(B35,RMS!B:D,3,FALSE)</f>
        <v>467025.39</v>
      </c>
      <c r="J35" s="21">
        <f>VLOOKUP(B35,RMS!B:E,4,FALSE)</f>
        <v>565686.5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14.626823624737799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18636.666399999998</v>
      </c>
      <c r="F37" s="25">
        <f>VLOOKUP(C37,RA!B8:I68,8,0)</f>
        <v>1259.9133999999999</v>
      </c>
      <c r="G37" s="16">
        <f t="shared" si="0"/>
        <v>17376.752999999997</v>
      </c>
      <c r="H37" s="27">
        <f>RA!J35</f>
        <v>14.626823624737799</v>
      </c>
      <c r="I37" s="20">
        <f>VLOOKUP(B37,RMS!B:D,3,FALSE)</f>
        <v>18636.666666666701</v>
      </c>
      <c r="J37" s="21">
        <f>VLOOKUP(B37,RMS!B:E,4,FALSE)</f>
        <v>17376.7525641026</v>
      </c>
      <c r="K37" s="22">
        <f t="shared" si="1"/>
        <v>-2.6666670237318613E-4</v>
      </c>
      <c r="L37" s="22">
        <f t="shared" si="2"/>
        <v>4.3589739652816206E-4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533995.90789999999</v>
      </c>
      <c r="F38" s="25">
        <f>VLOOKUP(C38,RA!B8:I69,8,0)</f>
        <v>18419.440299999998</v>
      </c>
      <c r="G38" s="16">
        <f t="shared" si="0"/>
        <v>515576.46759999997</v>
      </c>
      <c r="H38" s="27">
        <f>RA!J36</f>
        <v>0</v>
      </c>
      <c r="I38" s="20">
        <f>VLOOKUP(B38,RMS!B:D,3,FALSE)</f>
        <v>533995.90329487203</v>
      </c>
      <c r="J38" s="21">
        <f>VLOOKUP(B38,RMS!B:E,4,FALSE)</f>
        <v>515576.461002564</v>
      </c>
      <c r="K38" s="22">
        <f t="shared" si="1"/>
        <v>4.605127964168787E-3</v>
      </c>
      <c r="L38" s="22">
        <f t="shared" si="2"/>
        <v>6.5974359749816358E-3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318858.71000000002</v>
      </c>
      <c r="F39" s="25">
        <f>VLOOKUP(C39,RA!B9:I70,8,0)</f>
        <v>-65980.69</v>
      </c>
      <c r="G39" s="16">
        <f t="shared" si="0"/>
        <v>384839.4</v>
      </c>
      <c r="H39" s="27">
        <f>RA!J37</f>
        <v>-0.220737049734816</v>
      </c>
      <c r="I39" s="20">
        <f>VLOOKUP(B39,RMS!B:D,3,FALSE)</f>
        <v>318858.71000000002</v>
      </c>
      <c r="J39" s="21">
        <f>VLOOKUP(B39,RMS!B:E,4,FALSE)</f>
        <v>384839.4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122098.73</v>
      </c>
      <c r="F40" s="25">
        <f>VLOOKUP(C40,RA!B10:I71,8,0)</f>
        <v>12141.23</v>
      </c>
      <c r="G40" s="16">
        <f t="shared" si="0"/>
        <v>109957.5</v>
      </c>
      <c r="H40" s="27">
        <f>RA!J38</f>
        <v>-21.102811034816199</v>
      </c>
      <c r="I40" s="20">
        <f>VLOOKUP(B40,RMS!B:D,3,FALSE)</f>
        <v>122098.73</v>
      </c>
      <c r="J40" s="21">
        <f>VLOOKUP(B40,RMS!B:E,4,FALSE)</f>
        <v>109957.5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-10.4599951300985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15817.8693</v>
      </c>
      <c r="F42" s="25">
        <f>VLOOKUP(C42,RA!B8:I72,8,0)</f>
        <v>2099.7361000000001</v>
      </c>
      <c r="G42" s="16">
        <f t="shared" si="0"/>
        <v>13718.1332</v>
      </c>
      <c r="H42" s="27">
        <f>RA!J39</f>
        <v>-10.4599951300985</v>
      </c>
      <c r="I42" s="20">
        <f>VLOOKUP(B42,RMS!B:D,3,FALSE)</f>
        <v>15817.869298842799</v>
      </c>
      <c r="J42" s="21">
        <f>VLOOKUP(B42,RMS!B:E,4,FALSE)</f>
        <v>13718.1331669314</v>
      </c>
      <c r="K42" s="22">
        <f t="shared" si="1"/>
        <v>1.1572010407689959E-6</v>
      </c>
      <c r="L42" s="22">
        <f t="shared" si="2"/>
        <v>3.3068599805119447E-5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23098431.193</v>
      </c>
      <c r="E7" s="53">
        <v>21882156.5262</v>
      </c>
      <c r="F7" s="54">
        <v>105.558294336044</v>
      </c>
      <c r="G7" s="53">
        <v>17539225.897700001</v>
      </c>
      <c r="H7" s="54">
        <v>31.695841810378901</v>
      </c>
      <c r="I7" s="53">
        <v>1086897.2490000001</v>
      </c>
      <c r="J7" s="54">
        <v>4.70550246429457</v>
      </c>
      <c r="K7" s="53">
        <v>921274.29099999997</v>
      </c>
      <c r="L7" s="54">
        <v>5.2526508089550896</v>
      </c>
      <c r="M7" s="54">
        <v>0.179775946879212</v>
      </c>
      <c r="N7" s="53">
        <v>669962770.52119994</v>
      </c>
      <c r="O7" s="53">
        <v>5977885077.3557997</v>
      </c>
      <c r="P7" s="53">
        <v>813257</v>
      </c>
      <c r="Q7" s="53">
        <v>778282</v>
      </c>
      <c r="R7" s="54">
        <v>4.4938724010063202</v>
      </c>
      <c r="S7" s="53">
        <v>28.4023761160371</v>
      </c>
      <c r="T7" s="53">
        <v>22.601719598423202</v>
      </c>
      <c r="U7" s="55">
        <v>20.4231381695514</v>
      </c>
    </row>
    <row r="8" spans="1:23" ht="12" thickBot="1">
      <c r="A8" s="73">
        <v>42642</v>
      </c>
      <c r="B8" s="71" t="s">
        <v>6</v>
      </c>
      <c r="C8" s="72"/>
      <c r="D8" s="56">
        <v>492866.00410000002</v>
      </c>
      <c r="E8" s="56">
        <v>734541.18660000002</v>
      </c>
      <c r="F8" s="57">
        <v>67.098484481360202</v>
      </c>
      <c r="G8" s="56">
        <v>585197.1875</v>
      </c>
      <c r="H8" s="57">
        <v>-15.7777900120205</v>
      </c>
      <c r="I8" s="56">
        <v>139210.54620000001</v>
      </c>
      <c r="J8" s="57">
        <v>28.245110241313199</v>
      </c>
      <c r="K8" s="56">
        <v>164316.8982</v>
      </c>
      <c r="L8" s="57">
        <v>28.078894039455701</v>
      </c>
      <c r="M8" s="57">
        <v>-0.15279227075867499</v>
      </c>
      <c r="N8" s="56">
        <v>32955402.6569</v>
      </c>
      <c r="O8" s="56">
        <v>222961166.44139999</v>
      </c>
      <c r="P8" s="56">
        <v>17165</v>
      </c>
      <c r="Q8" s="56">
        <v>18042</v>
      </c>
      <c r="R8" s="57">
        <v>-4.8608801684957301</v>
      </c>
      <c r="S8" s="56">
        <v>28.713428727060901</v>
      </c>
      <c r="T8" s="56">
        <v>27.240584924066098</v>
      </c>
      <c r="U8" s="58">
        <v>5.12945986700199</v>
      </c>
    </row>
    <row r="9" spans="1:23" ht="12" thickBot="1">
      <c r="A9" s="74"/>
      <c r="B9" s="71" t="s">
        <v>7</v>
      </c>
      <c r="C9" s="72"/>
      <c r="D9" s="56">
        <v>50833.936300000001</v>
      </c>
      <c r="E9" s="56">
        <v>113114.21460000001</v>
      </c>
      <c r="F9" s="57">
        <v>44.940360926132399</v>
      </c>
      <c r="G9" s="56">
        <v>65803.822899999999</v>
      </c>
      <c r="H9" s="57">
        <v>-22.7492658333077</v>
      </c>
      <c r="I9" s="56">
        <v>11804.967500000001</v>
      </c>
      <c r="J9" s="57">
        <v>23.222611427004502</v>
      </c>
      <c r="K9" s="56">
        <v>15743.283299999999</v>
      </c>
      <c r="L9" s="57">
        <v>23.924572473432999</v>
      </c>
      <c r="M9" s="57">
        <v>-0.25015847869548302</v>
      </c>
      <c r="N9" s="56">
        <v>3453472.9371000002</v>
      </c>
      <c r="O9" s="56">
        <v>31889103.985399999</v>
      </c>
      <c r="P9" s="56">
        <v>3046</v>
      </c>
      <c r="Q9" s="56">
        <v>3223</v>
      </c>
      <c r="R9" s="57">
        <v>-5.4917778467266496</v>
      </c>
      <c r="S9" s="56">
        <v>16.688751247537802</v>
      </c>
      <c r="T9" s="56">
        <v>16.311447595408001</v>
      </c>
      <c r="U9" s="58">
        <v>2.26082614890325</v>
      </c>
    </row>
    <row r="10" spans="1:23" ht="12" thickBot="1">
      <c r="A10" s="74"/>
      <c r="B10" s="71" t="s">
        <v>8</v>
      </c>
      <c r="C10" s="72"/>
      <c r="D10" s="56">
        <v>87412.638300000006</v>
      </c>
      <c r="E10" s="56">
        <v>203481.09779999999</v>
      </c>
      <c r="F10" s="57">
        <v>42.958603646770797</v>
      </c>
      <c r="G10" s="56">
        <v>116555.0429</v>
      </c>
      <c r="H10" s="57">
        <v>-25.003126312606799</v>
      </c>
      <c r="I10" s="56">
        <v>28063.479800000001</v>
      </c>
      <c r="J10" s="57">
        <v>32.104602201441601</v>
      </c>
      <c r="K10" s="56">
        <v>34227.1564</v>
      </c>
      <c r="L10" s="57">
        <v>29.365658961119099</v>
      </c>
      <c r="M10" s="57">
        <v>-0.18008146887715201</v>
      </c>
      <c r="N10" s="56">
        <v>5388601.2523999996</v>
      </c>
      <c r="O10" s="56">
        <v>51584041.4899</v>
      </c>
      <c r="P10" s="56">
        <v>82807</v>
      </c>
      <c r="Q10" s="56">
        <v>77240</v>
      </c>
      <c r="R10" s="57">
        <v>7.20740548938375</v>
      </c>
      <c r="S10" s="56">
        <v>1.0556189488811301</v>
      </c>
      <c r="T10" s="56">
        <v>1.0712558661315399</v>
      </c>
      <c r="U10" s="58">
        <v>-1.4813031981832601</v>
      </c>
    </row>
    <row r="11" spans="1:23" ht="12" thickBot="1">
      <c r="A11" s="74"/>
      <c r="B11" s="71" t="s">
        <v>9</v>
      </c>
      <c r="C11" s="72"/>
      <c r="D11" s="56">
        <v>39589.741600000001</v>
      </c>
      <c r="E11" s="56">
        <v>57972.006000000001</v>
      </c>
      <c r="F11" s="57">
        <v>68.291136242551303</v>
      </c>
      <c r="G11" s="56">
        <v>41660.023000000001</v>
      </c>
      <c r="H11" s="57">
        <v>-4.9694677316908802</v>
      </c>
      <c r="I11" s="56">
        <v>9070.6370000000006</v>
      </c>
      <c r="J11" s="57">
        <v>22.911584247369799</v>
      </c>
      <c r="K11" s="56">
        <v>10334.4056</v>
      </c>
      <c r="L11" s="57">
        <v>24.806528791402702</v>
      </c>
      <c r="M11" s="57">
        <v>-0.12228749759928099</v>
      </c>
      <c r="N11" s="56">
        <v>2511804.6658000001</v>
      </c>
      <c r="O11" s="56">
        <v>18234230.883699998</v>
      </c>
      <c r="P11" s="56">
        <v>1931</v>
      </c>
      <c r="Q11" s="56">
        <v>1681</v>
      </c>
      <c r="R11" s="57">
        <v>14.8720999405116</v>
      </c>
      <c r="S11" s="56">
        <v>20.502196582081801</v>
      </c>
      <c r="T11" s="56">
        <v>20.804197739440799</v>
      </c>
      <c r="U11" s="58">
        <v>-1.4730185429151901</v>
      </c>
    </row>
    <row r="12" spans="1:23" ht="12" thickBot="1">
      <c r="A12" s="74"/>
      <c r="B12" s="71" t="s">
        <v>10</v>
      </c>
      <c r="C12" s="72"/>
      <c r="D12" s="56">
        <v>190018.3407</v>
      </c>
      <c r="E12" s="56">
        <v>221337.6727</v>
      </c>
      <c r="F12" s="57">
        <v>85.849976816892806</v>
      </c>
      <c r="G12" s="56">
        <v>167079.3168</v>
      </c>
      <c r="H12" s="57">
        <v>13.729421653943399</v>
      </c>
      <c r="I12" s="56">
        <v>36432.733899999999</v>
      </c>
      <c r="J12" s="57">
        <v>19.1732723092871</v>
      </c>
      <c r="K12" s="56">
        <v>34172.513899999998</v>
      </c>
      <c r="L12" s="57">
        <v>20.452869065119401</v>
      </c>
      <c r="M12" s="57">
        <v>6.6141461134939003E-2</v>
      </c>
      <c r="N12" s="56">
        <v>8402703.2974999994</v>
      </c>
      <c r="O12" s="56">
        <v>64451230.121399999</v>
      </c>
      <c r="P12" s="56">
        <v>1305</v>
      </c>
      <c r="Q12" s="56">
        <v>803</v>
      </c>
      <c r="R12" s="57">
        <v>62.515566625155699</v>
      </c>
      <c r="S12" s="56">
        <v>145.60792390804599</v>
      </c>
      <c r="T12" s="56">
        <v>122.340480448319</v>
      </c>
      <c r="U12" s="58">
        <v>15.979517347161</v>
      </c>
    </row>
    <row r="13" spans="1:23" ht="12" thickBot="1">
      <c r="A13" s="74"/>
      <c r="B13" s="71" t="s">
        <v>11</v>
      </c>
      <c r="C13" s="72"/>
      <c r="D13" s="56">
        <v>211634.71789999999</v>
      </c>
      <c r="E13" s="56">
        <v>367505.06040000002</v>
      </c>
      <c r="F13" s="57">
        <v>57.586885380476801</v>
      </c>
      <c r="G13" s="56">
        <v>233424.72320000001</v>
      </c>
      <c r="H13" s="57">
        <v>-9.3349174848673595</v>
      </c>
      <c r="I13" s="56">
        <v>68885.887499999997</v>
      </c>
      <c r="J13" s="57">
        <v>32.549426759247197</v>
      </c>
      <c r="K13" s="56">
        <v>77266.534700000004</v>
      </c>
      <c r="L13" s="57">
        <v>33.101264356559803</v>
      </c>
      <c r="M13" s="57">
        <v>-0.10846412657872199</v>
      </c>
      <c r="N13" s="56">
        <v>12329156.1007</v>
      </c>
      <c r="O13" s="56">
        <v>93524829.864999995</v>
      </c>
      <c r="P13" s="56">
        <v>8362</v>
      </c>
      <c r="Q13" s="56">
        <v>7226</v>
      </c>
      <c r="R13" s="57">
        <v>15.721007473014099</v>
      </c>
      <c r="S13" s="56">
        <v>25.309102834250201</v>
      </c>
      <c r="T13" s="56">
        <v>23.975125242181001</v>
      </c>
      <c r="U13" s="58">
        <v>5.2707423127773803</v>
      </c>
    </row>
    <row r="14" spans="1:23" ht="12" thickBot="1">
      <c r="A14" s="74"/>
      <c r="B14" s="71" t="s">
        <v>12</v>
      </c>
      <c r="C14" s="72"/>
      <c r="D14" s="56">
        <v>169739.76209999999</v>
      </c>
      <c r="E14" s="56">
        <v>153472.33780000001</v>
      </c>
      <c r="F14" s="57">
        <v>110.599580701767</v>
      </c>
      <c r="G14" s="56">
        <v>151280.6727</v>
      </c>
      <c r="H14" s="57">
        <v>12.2018821509378</v>
      </c>
      <c r="I14" s="56">
        <v>34626.697699999997</v>
      </c>
      <c r="J14" s="57">
        <v>20.399874061093701</v>
      </c>
      <c r="K14" s="56">
        <v>32191.846600000001</v>
      </c>
      <c r="L14" s="57">
        <v>21.2795501404457</v>
      </c>
      <c r="M14" s="57">
        <v>7.5635645579897007E-2</v>
      </c>
      <c r="N14" s="56">
        <v>3112798.2615</v>
      </c>
      <c r="O14" s="56">
        <v>38836012.088699996</v>
      </c>
      <c r="P14" s="56">
        <v>2821</v>
      </c>
      <c r="Q14" s="56">
        <v>1462</v>
      </c>
      <c r="R14" s="57">
        <v>92.954856361149098</v>
      </c>
      <c r="S14" s="56">
        <v>60.170068096419698</v>
      </c>
      <c r="T14" s="56">
        <v>66.244927222982199</v>
      </c>
      <c r="U14" s="58">
        <v>-10.096147999746099</v>
      </c>
    </row>
    <row r="15" spans="1:23" ht="12" thickBot="1">
      <c r="A15" s="74"/>
      <c r="B15" s="71" t="s">
        <v>13</v>
      </c>
      <c r="C15" s="72"/>
      <c r="D15" s="56">
        <v>104151.8618</v>
      </c>
      <c r="E15" s="56">
        <v>97917.656799999997</v>
      </c>
      <c r="F15" s="57">
        <v>106.366783278662</v>
      </c>
      <c r="G15" s="56">
        <v>74847.324900000007</v>
      </c>
      <c r="H15" s="57">
        <v>39.1524171894619</v>
      </c>
      <c r="I15" s="56">
        <v>13552.081099999999</v>
      </c>
      <c r="J15" s="57">
        <v>13.0118471871619</v>
      </c>
      <c r="K15" s="56">
        <v>14268.3505</v>
      </c>
      <c r="L15" s="57">
        <v>19.063273829844</v>
      </c>
      <c r="M15" s="57">
        <v>-5.0199874190083003E-2</v>
      </c>
      <c r="N15" s="56">
        <v>3420740.6576</v>
      </c>
      <c r="O15" s="56">
        <v>34266527.144199997</v>
      </c>
      <c r="P15" s="56">
        <v>3259</v>
      </c>
      <c r="Q15" s="56">
        <v>2053</v>
      </c>
      <c r="R15" s="57">
        <v>58.743302484169497</v>
      </c>
      <c r="S15" s="56">
        <v>31.9582270021479</v>
      </c>
      <c r="T15" s="56">
        <v>25.7839713102776</v>
      </c>
      <c r="U15" s="58">
        <v>19.319769183238101</v>
      </c>
    </row>
    <row r="16" spans="1:23" ht="12" thickBot="1">
      <c r="A16" s="74"/>
      <c r="B16" s="71" t="s">
        <v>14</v>
      </c>
      <c r="C16" s="72"/>
      <c r="D16" s="56">
        <v>926283.87289999996</v>
      </c>
      <c r="E16" s="56">
        <v>1262233.973</v>
      </c>
      <c r="F16" s="57">
        <v>73.384482806976393</v>
      </c>
      <c r="G16" s="56">
        <v>1142545.1857</v>
      </c>
      <c r="H16" s="57">
        <v>-18.928031513038501</v>
      </c>
      <c r="I16" s="56">
        <v>-65705.523499999996</v>
      </c>
      <c r="J16" s="57">
        <v>-7.0934543310453897</v>
      </c>
      <c r="K16" s="56">
        <v>-10507.080900000001</v>
      </c>
      <c r="L16" s="57">
        <v>-0.91962060069971396</v>
      </c>
      <c r="M16" s="57">
        <v>5.2534517555680003</v>
      </c>
      <c r="N16" s="56">
        <v>39821392.648599997</v>
      </c>
      <c r="O16" s="56">
        <v>315568518.65570003</v>
      </c>
      <c r="P16" s="56">
        <v>39334</v>
      </c>
      <c r="Q16" s="56">
        <v>37156</v>
      </c>
      <c r="R16" s="57">
        <v>5.8617719883733397</v>
      </c>
      <c r="S16" s="56">
        <v>23.549190850155099</v>
      </c>
      <c r="T16" s="56">
        <v>21.910415063516002</v>
      </c>
      <c r="U16" s="58">
        <v>6.9589473246309401</v>
      </c>
    </row>
    <row r="17" spans="1:21" ht="12" thickBot="1">
      <c r="A17" s="74"/>
      <c r="B17" s="71" t="s">
        <v>15</v>
      </c>
      <c r="C17" s="72"/>
      <c r="D17" s="56">
        <v>2557942.0946</v>
      </c>
      <c r="E17" s="56">
        <v>1559534.7572000001</v>
      </c>
      <c r="F17" s="57">
        <v>164.019563064599</v>
      </c>
      <c r="G17" s="56">
        <v>858182.62520000001</v>
      </c>
      <c r="H17" s="57">
        <v>198.065006152259</v>
      </c>
      <c r="I17" s="56">
        <v>18800.6888</v>
      </c>
      <c r="J17" s="57">
        <v>0.73499274435060902</v>
      </c>
      <c r="K17" s="56">
        <v>-338432.59899999999</v>
      </c>
      <c r="L17" s="57">
        <v>-39.4359649172725</v>
      </c>
      <c r="M17" s="57">
        <v>-1.0555522395169701</v>
      </c>
      <c r="N17" s="56">
        <v>53464981.910899997</v>
      </c>
      <c r="O17" s="56">
        <v>326000225.46380001</v>
      </c>
      <c r="P17" s="56">
        <v>10438</v>
      </c>
      <c r="Q17" s="56">
        <v>9945</v>
      </c>
      <c r="R17" s="57">
        <v>4.9572649572649601</v>
      </c>
      <c r="S17" s="56">
        <v>245.06055706074</v>
      </c>
      <c r="T17" s="56">
        <v>136.31537369532401</v>
      </c>
      <c r="U17" s="58">
        <v>44.374820929857897</v>
      </c>
    </row>
    <row r="18" spans="1:21" ht="12" thickBot="1">
      <c r="A18" s="74"/>
      <c r="B18" s="71" t="s">
        <v>16</v>
      </c>
      <c r="C18" s="72"/>
      <c r="D18" s="56">
        <v>1477256.4424000001</v>
      </c>
      <c r="E18" s="56">
        <v>1781965.7408</v>
      </c>
      <c r="F18" s="57">
        <v>82.900384029650098</v>
      </c>
      <c r="G18" s="56">
        <v>1310710.0374</v>
      </c>
      <c r="H18" s="57">
        <v>12.7065788959983</v>
      </c>
      <c r="I18" s="56">
        <v>183762.2401</v>
      </c>
      <c r="J18" s="57">
        <v>12.439427226423399</v>
      </c>
      <c r="K18" s="56">
        <v>205408.84880000001</v>
      </c>
      <c r="L18" s="57">
        <v>15.671570594474201</v>
      </c>
      <c r="M18" s="57">
        <v>-0.105383038882987</v>
      </c>
      <c r="N18" s="56">
        <v>47967934.263400003</v>
      </c>
      <c r="O18" s="56">
        <v>596474004.44690001</v>
      </c>
      <c r="P18" s="56">
        <v>58422</v>
      </c>
      <c r="Q18" s="56">
        <v>54130</v>
      </c>
      <c r="R18" s="57">
        <v>7.9290596711620198</v>
      </c>
      <c r="S18" s="56">
        <v>25.285961493957799</v>
      </c>
      <c r="T18" s="56">
        <v>23.796368764086498</v>
      </c>
      <c r="U18" s="58">
        <v>5.8909871005982701</v>
      </c>
    </row>
    <row r="19" spans="1:21" ht="12" thickBot="1">
      <c r="A19" s="74"/>
      <c r="B19" s="71" t="s">
        <v>17</v>
      </c>
      <c r="C19" s="72"/>
      <c r="D19" s="56">
        <v>435853.86810000002</v>
      </c>
      <c r="E19" s="56">
        <v>786540.82689999999</v>
      </c>
      <c r="F19" s="57">
        <v>55.414017072430198</v>
      </c>
      <c r="G19" s="56">
        <v>525043.92139999999</v>
      </c>
      <c r="H19" s="57">
        <v>-16.9871604383458</v>
      </c>
      <c r="I19" s="56">
        <v>25153.431</v>
      </c>
      <c r="J19" s="57">
        <v>5.7710698105423104</v>
      </c>
      <c r="K19" s="56">
        <v>34091.8416</v>
      </c>
      <c r="L19" s="57">
        <v>6.4931408993548603</v>
      </c>
      <c r="M19" s="57">
        <v>-0.26218620586339902</v>
      </c>
      <c r="N19" s="56">
        <v>18812916.754999999</v>
      </c>
      <c r="O19" s="56">
        <v>176947330.414</v>
      </c>
      <c r="P19" s="56">
        <v>8633</v>
      </c>
      <c r="Q19" s="56">
        <v>8920</v>
      </c>
      <c r="R19" s="57">
        <v>-3.2174887892376698</v>
      </c>
      <c r="S19" s="56">
        <v>50.486953330244397</v>
      </c>
      <c r="T19" s="56">
        <v>54.853898284753399</v>
      </c>
      <c r="U19" s="58">
        <v>-8.6496503877823301</v>
      </c>
    </row>
    <row r="20" spans="1:21" ht="12" thickBot="1">
      <c r="A20" s="74"/>
      <c r="B20" s="71" t="s">
        <v>18</v>
      </c>
      <c r="C20" s="72"/>
      <c r="D20" s="56">
        <v>1066208.2923999999</v>
      </c>
      <c r="E20" s="56">
        <v>1202611.3399</v>
      </c>
      <c r="F20" s="57">
        <v>88.657761408491098</v>
      </c>
      <c r="G20" s="56">
        <v>940025.59669999999</v>
      </c>
      <c r="H20" s="57">
        <v>13.4233255076213</v>
      </c>
      <c r="I20" s="56">
        <v>90529.723700000002</v>
      </c>
      <c r="J20" s="57">
        <v>8.4908103177682595</v>
      </c>
      <c r="K20" s="56">
        <v>80179.010200000004</v>
      </c>
      <c r="L20" s="57">
        <v>8.5294496747186308</v>
      </c>
      <c r="M20" s="57">
        <v>0.129095052111282</v>
      </c>
      <c r="N20" s="56">
        <v>42688755.173199996</v>
      </c>
      <c r="O20" s="56">
        <v>347744849.7586</v>
      </c>
      <c r="P20" s="56">
        <v>37778</v>
      </c>
      <c r="Q20" s="56">
        <v>37579</v>
      </c>
      <c r="R20" s="57">
        <v>0.52955107906012</v>
      </c>
      <c r="S20" s="56">
        <v>28.222994663560801</v>
      </c>
      <c r="T20" s="56">
        <v>29.891945011841699</v>
      </c>
      <c r="U20" s="58">
        <v>-5.9134417455555202</v>
      </c>
    </row>
    <row r="21" spans="1:21" ht="12" thickBot="1">
      <c r="A21" s="74"/>
      <c r="B21" s="71" t="s">
        <v>19</v>
      </c>
      <c r="C21" s="72"/>
      <c r="D21" s="56">
        <v>339775.41899999999</v>
      </c>
      <c r="E21" s="56">
        <v>377050.91840000002</v>
      </c>
      <c r="F21" s="57">
        <v>90.113934861058794</v>
      </c>
      <c r="G21" s="56">
        <v>330821.50650000002</v>
      </c>
      <c r="H21" s="57">
        <v>2.7065690482852598</v>
      </c>
      <c r="I21" s="56">
        <v>40787.980199999998</v>
      </c>
      <c r="J21" s="57">
        <v>12.004394055356901</v>
      </c>
      <c r="K21" s="56">
        <v>41729.644999999997</v>
      </c>
      <c r="L21" s="57">
        <v>12.6139456414089</v>
      </c>
      <c r="M21" s="57">
        <v>-2.2565847373012999E-2</v>
      </c>
      <c r="N21" s="56">
        <v>11185263.763900001</v>
      </c>
      <c r="O21" s="56">
        <v>112376633.817</v>
      </c>
      <c r="P21" s="56">
        <v>29302</v>
      </c>
      <c r="Q21" s="56">
        <v>24770</v>
      </c>
      <c r="R21" s="57">
        <v>18.296326201049698</v>
      </c>
      <c r="S21" s="56">
        <v>11.595639171387599</v>
      </c>
      <c r="T21" s="56">
        <v>12.3970627089221</v>
      </c>
      <c r="U21" s="58">
        <v>-6.9114218344426197</v>
      </c>
    </row>
    <row r="22" spans="1:21" ht="12" thickBot="1">
      <c r="A22" s="74"/>
      <c r="B22" s="71" t="s">
        <v>20</v>
      </c>
      <c r="C22" s="72"/>
      <c r="D22" s="56">
        <v>1014774.37</v>
      </c>
      <c r="E22" s="56">
        <v>1679714.6205</v>
      </c>
      <c r="F22" s="57">
        <v>60.413498675026901</v>
      </c>
      <c r="G22" s="56">
        <v>1087099.6769000001</v>
      </c>
      <c r="H22" s="57">
        <v>-6.6530520095677401</v>
      </c>
      <c r="I22" s="56">
        <v>76546.043999999994</v>
      </c>
      <c r="J22" s="57">
        <v>7.5431589782859803</v>
      </c>
      <c r="K22" s="56">
        <v>95836.969899999996</v>
      </c>
      <c r="L22" s="57">
        <v>8.8158401604249406</v>
      </c>
      <c r="M22" s="57">
        <v>-0.201288979817798</v>
      </c>
      <c r="N22" s="56">
        <v>42074266.378399998</v>
      </c>
      <c r="O22" s="56">
        <v>401346315.92940003</v>
      </c>
      <c r="P22" s="56">
        <v>56922</v>
      </c>
      <c r="Q22" s="56">
        <v>60333</v>
      </c>
      <c r="R22" s="57">
        <v>-5.6536223957038398</v>
      </c>
      <c r="S22" s="56">
        <v>17.8274545869787</v>
      </c>
      <c r="T22" s="56">
        <v>16.827710156962201</v>
      </c>
      <c r="U22" s="58">
        <v>5.6078921706899196</v>
      </c>
    </row>
    <row r="23" spans="1:21" ht="12" thickBot="1">
      <c r="A23" s="74"/>
      <c r="B23" s="71" t="s">
        <v>21</v>
      </c>
      <c r="C23" s="72"/>
      <c r="D23" s="56">
        <v>2376319.8330000001</v>
      </c>
      <c r="E23" s="56">
        <v>3745694.6984999999</v>
      </c>
      <c r="F23" s="57">
        <v>63.441364667323803</v>
      </c>
      <c r="G23" s="56">
        <v>2549685.0805000002</v>
      </c>
      <c r="H23" s="57">
        <v>-6.7994768775915899</v>
      </c>
      <c r="I23" s="56">
        <v>105827.1826</v>
      </c>
      <c r="J23" s="57">
        <v>4.45340652930535</v>
      </c>
      <c r="K23" s="56">
        <v>247425.27600000001</v>
      </c>
      <c r="L23" s="57">
        <v>9.7041504416490199</v>
      </c>
      <c r="M23" s="57">
        <v>-0.57228629058900204</v>
      </c>
      <c r="N23" s="56">
        <v>86920939.481999993</v>
      </c>
      <c r="O23" s="56">
        <v>871954654.71089995</v>
      </c>
      <c r="P23" s="56">
        <v>57155</v>
      </c>
      <c r="Q23" s="56">
        <v>64266</v>
      </c>
      <c r="R23" s="57">
        <v>-11.064948806522899</v>
      </c>
      <c r="S23" s="56">
        <v>41.576762015571703</v>
      </c>
      <c r="T23" s="56">
        <v>49.394989744188202</v>
      </c>
      <c r="U23" s="58">
        <v>-18.804320850402799</v>
      </c>
    </row>
    <row r="24" spans="1:21" ht="12" thickBot="1">
      <c r="A24" s="74"/>
      <c r="B24" s="71" t="s">
        <v>22</v>
      </c>
      <c r="C24" s="72"/>
      <c r="D24" s="56">
        <v>302835.75650000002</v>
      </c>
      <c r="E24" s="56">
        <v>301574.56339999998</v>
      </c>
      <c r="F24" s="57">
        <v>100.418202744217</v>
      </c>
      <c r="G24" s="56">
        <v>220925.05540000001</v>
      </c>
      <c r="H24" s="57">
        <v>37.076238795864498</v>
      </c>
      <c r="I24" s="56">
        <v>40096.708899999998</v>
      </c>
      <c r="J24" s="57">
        <v>13.240414330003301</v>
      </c>
      <c r="K24" s="56">
        <v>32190.805199999999</v>
      </c>
      <c r="L24" s="57">
        <v>14.5709164321432</v>
      </c>
      <c r="M24" s="57">
        <v>0.245595089991722</v>
      </c>
      <c r="N24" s="56">
        <v>9986947.1900999993</v>
      </c>
      <c r="O24" s="56">
        <v>84896057.818399996</v>
      </c>
      <c r="P24" s="56">
        <v>27973</v>
      </c>
      <c r="Q24" s="56">
        <v>24974</v>
      </c>
      <c r="R24" s="57">
        <v>12.0084888283815</v>
      </c>
      <c r="S24" s="56">
        <v>10.8260020913023</v>
      </c>
      <c r="T24" s="56">
        <v>11.5246227236326</v>
      </c>
      <c r="U24" s="58">
        <v>-6.4531728928034102</v>
      </c>
    </row>
    <row r="25" spans="1:21" ht="12" thickBot="1">
      <c r="A25" s="74"/>
      <c r="B25" s="71" t="s">
        <v>23</v>
      </c>
      <c r="C25" s="72"/>
      <c r="D25" s="56">
        <v>304605.42859999998</v>
      </c>
      <c r="E25" s="56">
        <v>485600.06449999998</v>
      </c>
      <c r="F25" s="57">
        <v>62.727633472132702</v>
      </c>
      <c r="G25" s="56">
        <v>330812.26299999998</v>
      </c>
      <c r="H25" s="57">
        <v>-7.92196581902407</v>
      </c>
      <c r="I25" s="56">
        <v>25296.499800000001</v>
      </c>
      <c r="J25" s="57">
        <v>8.3046779291706905</v>
      </c>
      <c r="K25" s="56">
        <v>21870.828600000001</v>
      </c>
      <c r="L25" s="57">
        <v>6.6112508652679498</v>
      </c>
      <c r="M25" s="57">
        <v>0.15663198055513999</v>
      </c>
      <c r="N25" s="56">
        <v>11144009.4375</v>
      </c>
      <c r="O25" s="56">
        <v>99404945.362900004</v>
      </c>
      <c r="P25" s="56">
        <v>18151</v>
      </c>
      <c r="Q25" s="56">
        <v>17082</v>
      </c>
      <c r="R25" s="57">
        <v>6.2580494087343297</v>
      </c>
      <c r="S25" s="56">
        <v>16.781743628450201</v>
      </c>
      <c r="T25" s="56">
        <v>16.622577736798998</v>
      </c>
      <c r="U25" s="58">
        <v>0.94844668811064703</v>
      </c>
    </row>
    <row r="26" spans="1:21" ht="12" thickBot="1">
      <c r="A26" s="74"/>
      <c r="B26" s="71" t="s">
        <v>24</v>
      </c>
      <c r="C26" s="72"/>
      <c r="D26" s="56">
        <v>513350.43650000001</v>
      </c>
      <c r="E26" s="56">
        <v>556641.67379999999</v>
      </c>
      <c r="F26" s="57">
        <v>92.222781847347903</v>
      </c>
      <c r="G26" s="56">
        <v>414256.87729999999</v>
      </c>
      <c r="H26" s="57">
        <v>23.920800022889502</v>
      </c>
      <c r="I26" s="56">
        <v>111226.72319999999</v>
      </c>
      <c r="J26" s="57">
        <v>21.6668215884531</v>
      </c>
      <c r="K26" s="56">
        <v>84496.9038</v>
      </c>
      <c r="L26" s="57">
        <v>20.3972241452514</v>
      </c>
      <c r="M26" s="57">
        <v>0.31634081484533599</v>
      </c>
      <c r="N26" s="56">
        <v>17564419.695900001</v>
      </c>
      <c r="O26" s="56">
        <v>191340084.30199999</v>
      </c>
      <c r="P26" s="56">
        <v>36540</v>
      </c>
      <c r="Q26" s="56">
        <v>34663</v>
      </c>
      <c r="R26" s="57">
        <v>5.4149958168652397</v>
      </c>
      <c r="S26" s="56">
        <v>14.048999356869199</v>
      </c>
      <c r="T26" s="56">
        <v>14.4785960995875</v>
      </c>
      <c r="U26" s="58">
        <v>-3.0578458422963899</v>
      </c>
    </row>
    <row r="27" spans="1:21" ht="12" thickBot="1">
      <c r="A27" s="74"/>
      <c r="B27" s="71" t="s">
        <v>25</v>
      </c>
      <c r="C27" s="72"/>
      <c r="D27" s="56">
        <v>194689.14910000001</v>
      </c>
      <c r="E27" s="56">
        <v>405249.8333</v>
      </c>
      <c r="F27" s="57">
        <v>48.041759206813701</v>
      </c>
      <c r="G27" s="56">
        <v>193108.59969999999</v>
      </c>
      <c r="H27" s="57">
        <v>0.81847696190404695</v>
      </c>
      <c r="I27" s="56">
        <v>47349.657099999997</v>
      </c>
      <c r="J27" s="57">
        <v>24.320645150942301</v>
      </c>
      <c r="K27" s="56">
        <v>24379.378799999999</v>
      </c>
      <c r="L27" s="57">
        <v>12.6246986606884</v>
      </c>
      <c r="M27" s="57">
        <v>0.94220113188445997</v>
      </c>
      <c r="N27" s="56">
        <v>9400875.2492999993</v>
      </c>
      <c r="O27" s="56">
        <v>69570552.389400005</v>
      </c>
      <c r="P27" s="56">
        <v>25333</v>
      </c>
      <c r="Q27" s="56">
        <v>24156</v>
      </c>
      <c r="R27" s="57">
        <v>4.8724954462659298</v>
      </c>
      <c r="S27" s="56">
        <v>7.6851991118304204</v>
      </c>
      <c r="T27" s="56">
        <v>7.8847215391621104</v>
      </c>
      <c r="U27" s="58">
        <v>-2.5961907353129399</v>
      </c>
    </row>
    <row r="28" spans="1:21" ht="12" thickBot="1">
      <c r="A28" s="74"/>
      <c r="B28" s="71" t="s">
        <v>26</v>
      </c>
      <c r="C28" s="72"/>
      <c r="D28" s="56">
        <v>1313790.0585</v>
      </c>
      <c r="E28" s="56">
        <v>1162578.1883</v>
      </c>
      <c r="F28" s="57">
        <v>113.006597897825</v>
      </c>
      <c r="G28" s="56">
        <v>841081.05220000003</v>
      </c>
      <c r="H28" s="57">
        <v>56.202550879435897</v>
      </c>
      <c r="I28" s="56">
        <v>59676.301700000004</v>
      </c>
      <c r="J28" s="57">
        <v>4.5423012081652203</v>
      </c>
      <c r="K28" s="56">
        <v>23909.819100000001</v>
      </c>
      <c r="L28" s="57">
        <v>2.8427485124601901</v>
      </c>
      <c r="M28" s="57">
        <v>1.49589097476693</v>
      </c>
      <c r="N28" s="56">
        <v>35066617.1708</v>
      </c>
      <c r="O28" s="56">
        <v>288037098.18059999</v>
      </c>
      <c r="P28" s="56">
        <v>46814</v>
      </c>
      <c r="Q28" s="56">
        <v>43013</v>
      </c>
      <c r="R28" s="57">
        <v>8.8368632738939503</v>
      </c>
      <c r="S28" s="56">
        <v>28.064041921220198</v>
      </c>
      <c r="T28" s="56">
        <v>24.374258956594499</v>
      </c>
      <c r="U28" s="58">
        <v>13.1477246755239</v>
      </c>
    </row>
    <row r="29" spans="1:21" ht="12" thickBot="1">
      <c r="A29" s="74"/>
      <c r="B29" s="71" t="s">
        <v>27</v>
      </c>
      <c r="C29" s="72"/>
      <c r="D29" s="56">
        <v>717930.82750000001</v>
      </c>
      <c r="E29" s="56">
        <v>780887.95629999996</v>
      </c>
      <c r="F29" s="57">
        <v>91.937751339090497</v>
      </c>
      <c r="G29" s="56">
        <v>539989.56819999998</v>
      </c>
      <c r="H29" s="57">
        <v>32.952721641114103</v>
      </c>
      <c r="I29" s="56">
        <v>106263.52899999999</v>
      </c>
      <c r="J29" s="57">
        <v>14.801360372006</v>
      </c>
      <c r="K29" s="56">
        <v>68534.632400000002</v>
      </c>
      <c r="L29" s="57">
        <v>12.6918437755109</v>
      </c>
      <c r="M29" s="57">
        <v>0.55050848423314802</v>
      </c>
      <c r="N29" s="56">
        <v>23157717.161499999</v>
      </c>
      <c r="O29" s="56">
        <v>207648303.6534</v>
      </c>
      <c r="P29" s="56">
        <v>104403</v>
      </c>
      <c r="Q29" s="56">
        <v>94239</v>
      </c>
      <c r="R29" s="57">
        <v>10.7853436475345</v>
      </c>
      <c r="S29" s="56">
        <v>6.8765344626112297</v>
      </c>
      <c r="T29" s="56">
        <v>6.6325278653211504</v>
      </c>
      <c r="U29" s="58">
        <v>3.5483948872324702</v>
      </c>
    </row>
    <row r="30" spans="1:21" ht="12" thickBot="1">
      <c r="A30" s="74"/>
      <c r="B30" s="71" t="s">
        <v>28</v>
      </c>
      <c r="C30" s="72"/>
      <c r="D30" s="56">
        <v>1083161.21</v>
      </c>
      <c r="E30" s="56">
        <v>1381586.4213</v>
      </c>
      <c r="F30" s="57">
        <v>78.399815842197</v>
      </c>
      <c r="G30" s="56">
        <v>805065.19519999996</v>
      </c>
      <c r="H30" s="57">
        <v>34.543291208970203</v>
      </c>
      <c r="I30" s="56">
        <v>109932.97930000001</v>
      </c>
      <c r="J30" s="57">
        <v>10.149272175284</v>
      </c>
      <c r="K30" s="56">
        <v>91522.493499999997</v>
      </c>
      <c r="L30" s="57">
        <v>11.368333154343301</v>
      </c>
      <c r="M30" s="57">
        <v>0.201158044279028</v>
      </c>
      <c r="N30" s="56">
        <v>41811801.978399999</v>
      </c>
      <c r="O30" s="56">
        <v>336308469.92000002</v>
      </c>
      <c r="P30" s="56">
        <v>70732</v>
      </c>
      <c r="Q30" s="56">
        <v>65228</v>
      </c>
      <c r="R30" s="57">
        <v>8.4380940700312692</v>
      </c>
      <c r="S30" s="56">
        <v>15.313595119606401</v>
      </c>
      <c r="T30" s="56">
        <v>14.3884003710063</v>
      </c>
      <c r="U30" s="58">
        <v>6.0416560668731103</v>
      </c>
    </row>
    <row r="31" spans="1:21" ht="12" thickBot="1">
      <c r="A31" s="74"/>
      <c r="B31" s="71" t="s">
        <v>29</v>
      </c>
      <c r="C31" s="72"/>
      <c r="D31" s="56">
        <v>886598.98349999997</v>
      </c>
      <c r="E31" s="56">
        <v>1158223.1257</v>
      </c>
      <c r="F31" s="57">
        <v>76.548202485955599</v>
      </c>
      <c r="G31" s="56">
        <v>682843.26500000001</v>
      </c>
      <c r="H31" s="57">
        <v>29.8393099769388</v>
      </c>
      <c r="I31" s="56">
        <v>16452.603299999999</v>
      </c>
      <c r="J31" s="57">
        <v>1.8556984167803301</v>
      </c>
      <c r="K31" s="56">
        <v>36278.258300000001</v>
      </c>
      <c r="L31" s="57">
        <v>5.3128236243202904</v>
      </c>
      <c r="M31" s="57">
        <v>-0.54648861133446403</v>
      </c>
      <c r="N31" s="56">
        <v>36840465.283399999</v>
      </c>
      <c r="O31" s="56">
        <v>345416785.52509999</v>
      </c>
      <c r="P31" s="56">
        <v>27623</v>
      </c>
      <c r="Q31" s="56">
        <v>30482</v>
      </c>
      <c r="R31" s="57">
        <v>-9.3793058198280992</v>
      </c>
      <c r="S31" s="56">
        <v>32.096404572276697</v>
      </c>
      <c r="T31" s="56">
        <v>33.640130542615303</v>
      </c>
      <c r="U31" s="58">
        <v>-4.8096538877503603</v>
      </c>
    </row>
    <row r="32" spans="1:21" ht="12" thickBot="1">
      <c r="A32" s="74"/>
      <c r="B32" s="71" t="s">
        <v>30</v>
      </c>
      <c r="C32" s="72"/>
      <c r="D32" s="56">
        <v>112391.45729999999</v>
      </c>
      <c r="E32" s="56">
        <v>108737.80710000001</v>
      </c>
      <c r="F32" s="57">
        <v>103.360055069567</v>
      </c>
      <c r="G32" s="56">
        <v>77681.733200000002</v>
      </c>
      <c r="H32" s="57">
        <v>44.681964047630203</v>
      </c>
      <c r="I32" s="56">
        <v>22932.510300000002</v>
      </c>
      <c r="J32" s="57">
        <v>20.404140003975201</v>
      </c>
      <c r="K32" s="56">
        <v>18643.2045</v>
      </c>
      <c r="L32" s="57">
        <v>23.999470315628901</v>
      </c>
      <c r="M32" s="57">
        <v>0.230073418976872</v>
      </c>
      <c r="N32" s="56">
        <v>3593085.6727</v>
      </c>
      <c r="O32" s="56">
        <v>33997334.400399998</v>
      </c>
      <c r="P32" s="56">
        <v>21918</v>
      </c>
      <c r="Q32" s="56">
        <v>21576</v>
      </c>
      <c r="R32" s="57">
        <v>1.58509454949944</v>
      </c>
      <c r="S32" s="56">
        <v>5.1278153709280003</v>
      </c>
      <c r="T32" s="56">
        <v>5.2618313542825401</v>
      </c>
      <c r="U32" s="58">
        <v>-2.6135103091724501</v>
      </c>
    </row>
    <row r="33" spans="1:21" ht="12" thickBot="1">
      <c r="A33" s="74"/>
      <c r="B33" s="71" t="s">
        <v>69</v>
      </c>
      <c r="C33" s="72"/>
      <c r="D33" s="56">
        <v>2.2124000000000001</v>
      </c>
      <c r="E33" s="59"/>
      <c r="F33" s="59"/>
      <c r="G33" s="59"/>
      <c r="H33" s="59"/>
      <c r="I33" s="56">
        <v>0</v>
      </c>
      <c r="J33" s="57">
        <v>0</v>
      </c>
      <c r="K33" s="59"/>
      <c r="L33" s="59"/>
      <c r="M33" s="59"/>
      <c r="N33" s="56">
        <v>19.760200000000001</v>
      </c>
      <c r="O33" s="56">
        <v>513.21709999999996</v>
      </c>
      <c r="P33" s="56">
        <v>1</v>
      </c>
      <c r="Q33" s="56">
        <v>2</v>
      </c>
      <c r="R33" s="57">
        <v>-50</v>
      </c>
      <c r="S33" s="56">
        <v>2.2124000000000001</v>
      </c>
      <c r="T33" s="56">
        <v>0</v>
      </c>
      <c r="U33" s="58">
        <v>100</v>
      </c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195131.76430000001</v>
      </c>
      <c r="E35" s="56">
        <v>287962.57449999999</v>
      </c>
      <c r="F35" s="57">
        <v>67.762890590492404</v>
      </c>
      <c r="G35" s="56">
        <v>139012.88589999999</v>
      </c>
      <c r="H35" s="57">
        <v>40.3695513812795</v>
      </c>
      <c r="I35" s="56">
        <v>28541.579000000002</v>
      </c>
      <c r="J35" s="57">
        <v>14.626823624737799</v>
      </c>
      <c r="K35" s="56">
        <v>14568.7089</v>
      </c>
      <c r="L35" s="57">
        <v>10.480113987763801</v>
      </c>
      <c r="M35" s="57">
        <v>0.95910146849045697</v>
      </c>
      <c r="N35" s="56">
        <v>6973589.0701000001</v>
      </c>
      <c r="O35" s="56">
        <v>55929082.607500002</v>
      </c>
      <c r="P35" s="56">
        <v>12415</v>
      </c>
      <c r="Q35" s="56">
        <v>11883</v>
      </c>
      <c r="R35" s="57">
        <v>4.4769839266178604</v>
      </c>
      <c r="S35" s="56">
        <v>15.717419597261401</v>
      </c>
      <c r="T35" s="56">
        <v>14.7283944374316</v>
      </c>
      <c r="U35" s="58">
        <v>6.2925415568983096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3493681.74</v>
      </c>
      <c r="E37" s="59"/>
      <c r="F37" s="59"/>
      <c r="G37" s="56">
        <v>1146822.95</v>
      </c>
      <c r="H37" s="57">
        <v>204.64002660567601</v>
      </c>
      <c r="I37" s="56">
        <v>-7711.85</v>
      </c>
      <c r="J37" s="57">
        <v>-0.220737049734816</v>
      </c>
      <c r="K37" s="56">
        <v>-85978.17</v>
      </c>
      <c r="L37" s="57">
        <v>-7.4970744176335202</v>
      </c>
      <c r="M37" s="57">
        <v>-0.91030455754059403</v>
      </c>
      <c r="N37" s="56">
        <v>9561653.2200000007</v>
      </c>
      <c r="O37" s="56">
        <v>49941595.969999999</v>
      </c>
      <c r="P37" s="56">
        <v>81</v>
      </c>
      <c r="Q37" s="56">
        <v>42</v>
      </c>
      <c r="R37" s="57">
        <v>92.857142857142904</v>
      </c>
      <c r="S37" s="56">
        <v>43131.8733333333</v>
      </c>
      <c r="T37" s="56">
        <v>2267.3402380952398</v>
      </c>
      <c r="U37" s="58">
        <v>94.743237279371797</v>
      </c>
    </row>
    <row r="38" spans="1:21" ht="12" thickBot="1">
      <c r="A38" s="74"/>
      <c r="B38" s="71" t="s">
        <v>35</v>
      </c>
      <c r="C38" s="72"/>
      <c r="D38" s="56">
        <v>554740.55000000005</v>
      </c>
      <c r="E38" s="59"/>
      <c r="F38" s="59"/>
      <c r="G38" s="56">
        <v>579806.14</v>
      </c>
      <c r="H38" s="57">
        <v>-4.3230984066501899</v>
      </c>
      <c r="I38" s="56">
        <v>-117065.85</v>
      </c>
      <c r="J38" s="57">
        <v>-21.102811034816199</v>
      </c>
      <c r="K38" s="56">
        <v>-75304.490000000005</v>
      </c>
      <c r="L38" s="57">
        <v>-12.9878738434884</v>
      </c>
      <c r="M38" s="57">
        <v>0.55456666660912302</v>
      </c>
      <c r="N38" s="56">
        <v>11497806.09</v>
      </c>
      <c r="O38" s="56">
        <v>107290204.27</v>
      </c>
      <c r="P38" s="56">
        <v>217</v>
      </c>
      <c r="Q38" s="56">
        <v>163</v>
      </c>
      <c r="R38" s="57">
        <v>33.128834355828197</v>
      </c>
      <c r="S38" s="56">
        <v>2556.4080645161298</v>
      </c>
      <c r="T38" s="56">
        <v>2271.7927607361999</v>
      </c>
      <c r="U38" s="58">
        <v>11.1334065844376</v>
      </c>
    </row>
    <row r="39" spans="1:21" ht="12" thickBot="1">
      <c r="A39" s="74"/>
      <c r="B39" s="71" t="s">
        <v>36</v>
      </c>
      <c r="C39" s="72"/>
      <c r="D39" s="56">
        <v>408427.15</v>
      </c>
      <c r="E39" s="59"/>
      <c r="F39" s="59"/>
      <c r="G39" s="56">
        <v>191258.99</v>
      </c>
      <c r="H39" s="57">
        <v>113.546641650675</v>
      </c>
      <c r="I39" s="56">
        <v>-42721.46</v>
      </c>
      <c r="J39" s="57">
        <v>-10.4599951300985</v>
      </c>
      <c r="K39" s="56">
        <v>-11941.85</v>
      </c>
      <c r="L39" s="57">
        <v>-6.2438110752336398</v>
      </c>
      <c r="M39" s="57">
        <v>2.5774574291253001</v>
      </c>
      <c r="N39" s="56">
        <v>5662436.79</v>
      </c>
      <c r="O39" s="56">
        <v>97326126.810000002</v>
      </c>
      <c r="P39" s="56">
        <v>148</v>
      </c>
      <c r="Q39" s="56">
        <v>98</v>
      </c>
      <c r="R39" s="57">
        <v>51.020408163265301</v>
      </c>
      <c r="S39" s="56">
        <v>2759.6429054054101</v>
      </c>
      <c r="T39" s="56">
        <v>2711.2076530612198</v>
      </c>
      <c r="U39" s="58">
        <v>1.7551275293375601</v>
      </c>
    </row>
    <row r="40" spans="1:21" ht="12" thickBot="1">
      <c r="A40" s="74"/>
      <c r="B40" s="71" t="s">
        <v>37</v>
      </c>
      <c r="C40" s="72"/>
      <c r="D40" s="56">
        <v>467025.39</v>
      </c>
      <c r="E40" s="59"/>
      <c r="F40" s="59"/>
      <c r="G40" s="56">
        <v>300748.92</v>
      </c>
      <c r="H40" s="57">
        <v>55.287470358995797</v>
      </c>
      <c r="I40" s="56">
        <v>-98661.11</v>
      </c>
      <c r="J40" s="57">
        <v>-21.125427463376202</v>
      </c>
      <c r="K40" s="56">
        <v>-52824.82</v>
      </c>
      <c r="L40" s="57">
        <v>-17.564425501511401</v>
      </c>
      <c r="M40" s="57">
        <v>0.86770366657188802</v>
      </c>
      <c r="N40" s="56">
        <v>9786260.9000000004</v>
      </c>
      <c r="O40" s="56">
        <v>78179015.599999994</v>
      </c>
      <c r="P40" s="56">
        <v>202</v>
      </c>
      <c r="Q40" s="56">
        <v>152</v>
      </c>
      <c r="R40" s="57">
        <v>32.894736842105303</v>
      </c>
      <c r="S40" s="56">
        <v>2312.0068811881201</v>
      </c>
      <c r="T40" s="56">
        <v>2289.0963815789501</v>
      </c>
      <c r="U40" s="58">
        <v>0.99093561509635097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-8.0299999999999994</v>
      </c>
      <c r="O41" s="56">
        <v>1377.88</v>
      </c>
      <c r="P41" s="59"/>
      <c r="Q41" s="56">
        <v>6</v>
      </c>
      <c r="R41" s="59"/>
      <c r="S41" s="59"/>
      <c r="T41" s="56">
        <v>-1.7083333333333299</v>
      </c>
      <c r="U41" s="60"/>
    </row>
    <row r="42" spans="1:21" ht="12" thickBot="1">
      <c r="A42" s="74"/>
      <c r="B42" s="71" t="s">
        <v>32</v>
      </c>
      <c r="C42" s="72"/>
      <c r="D42" s="56">
        <v>18636.666399999998</v>
      </c>
      <c r="E42" s="59"/>
      <c r="F42" s="59"/>
      <c r="G42" s="56">
        <v>132525.64069999999</v>
      </c>
      <c r="H42" s="57">
        <v>-85.937312733172902</v>
      </c>
      <c r="I42" s="56">
        <v>1259.9133999999999</v>
      </c>
      <c r="J42" s="57">
        <v>6.7604010983423501</v>
      </c>
      <c r="K42" s="56">
        <v>8077.0758999999998</v>
      </c>
      <c r="L42" s="57">
        <v>6.0947269202675898</v>
      </c>
      <c r="M42" s="57">
        <v>-0.84401367331462096</v>
      </c>
      <c r="N42" s="56">
        <v>1633199.9108</v>
      </c>
      <c r="O42" s="56">
        <v>19168899.0438</v>
      </c>
      <c r="P42" s="56">
        <v>51</v>
      </c>
      <c r="Q42" s="56">
        <v>61</v>
      </c>
      <c r="R42" s="57">
        <v>-16.393442622950801</v>
      </c>
      <c r="S42" s="56">
        <v>365.42483137254902</v>
      </c>
      <c r="T42" s="56">
        <v>602.83032622950805</v>
      </c>
      <c r="U42" s="58">
        <v>-64.966984855751406</v>
      </c>
    </row>
    <row r="43" spans="1:21" ht="12" thickBot="1">
      <c r="A43" s="74"/>
      <c r="B43" s="71" t="s">
        <v>33</v>
      </c>
      <c r="C43" s="72"/>
      <c r="D43" s="56">
        <v>533995.90789999999</v>
      </c>
      <c r="E43" s="56">
        <v>908426.21010000003</v>
      </c>
      <c r="F43" s="57">
        <v>58.7825298260843</v>
      </c>
      <c r="G43" s="56">
        <v>393044.54060000001</v>
      </c>
      <c r="H43" s="57">
        <v>35.861423513180299</v>
      </c>
      <c r="I43" s="56">
        <v>18419.440299999998</v>
      </c>
      <c r="J43" s="57">
        <v>3.44935982233208</v>
      </c>
      <c r="K43" s="56">
        <v>8271.5406000000003</v>
      </c>
      <c r="L43" s="57">
        <v>2.1044791990681602</v>
      </c>
      <c r="M43" s="57">
        <v>1.2268451780312799</v>
      </c>
      <c r="N43" s="56">
        <v>11873053.3872</v>
      </c>
      <c r="O43" s="56">
        <v>127192764.3018</v>
      </c>
      <c r="P43" s="56">
        <v>1647</v>
      </c>
      <c r="Q43" s="56">
        <v>1403</v>
      </c>
      <c r="R43" s="57">
        <v>17.3913043478261</v>
      </c>
      <c r="S43" s="56">
        <v>324.22338063145099</v>
      </c>
      <c r="T43" s="56">
        <v>225.24451176051301</v>
      </c>
      <c r="U43" s="58">
        <v>30.527986192164398</v>
      </c>
    </row>
    <row r="44" spans="1:21" ht="12" thickBot="1">
      <c r="A44" s="74"/>
      <c r="B44" s="71" t="s">
        <v>38</v>
      </c>
      <c r="C44" s="72"/>
      <c r="D44" s="56">
        <v>318858.71000000002</v>
      </c>
      <c r="E44" s="59"/>
      <c r="F44" s="59"/>
      <c r="G44" s="56">
        <v>269337.63</v>
      </c>
      <c r="H44" s="57">
        <v>18.386246288719502</v>
      </c>
      <c r="I44" s="56">
        <v>-65980.69</v>
      </c>
      <c r="J44" s="57">
        <v>-20.6927670252445</v>
      </c>
      <c r="K44" s="56">
        <v>-36657.300000000003</v>
      </c>
      <c r="L44" s="57">
        <v>-13.6101665407838</v>
      </c>
      <c r="M44" s="57">
        <v>0.79993316474481202</v>
      </c>
      <c r="N44" s="56">
        <v>6582940.4699999997</v>
      </c>
      <c r="O44" s="56">
        <v>51894274.57</v>
      </c>
      <c r="P44" s="56">
        <v>226</v>
      </c>
      <c r="Q44" s="56">
        <v>146</v>
      </c>
      <c r="R44" s="57">
        <v>54.794520547945197</v>
      </c>
      <c r="S44" s="56">
        <v>1410.87924778761</v>
      </c>
      <c r="T44" s="56">
        <v>1541.97157534247</v>
      </c>
      <c r="U44" s="58">
        <v>-9.2915341805771092</v>
      </c>
    </row>
    <row r="45" spans="1:21" ht="12" thickBot="1">
      <c r="A45" s="74"/>
      <c r="B45" s="71" t="s">
        <v>39</v>
      </c>
      <c r="C45" s="72"/>
      <c r="D45" s="56">
        <v>122098.73</v>
      </c>
      <c r="E45" s="59"/>
      <c r="F45" s="59"/>
      <c r="G45" s="56">
        <v>70918.83</v>
      </c>
      <c r="H45" s="57">
        <v>72.166870209223703</v>
      </c>
      <c r="I45" s="56">
        <v>12141.23</v>
      </c>
      <c r="J45" s="57">
        <v>9.9437807420273803</v>
      </c>
      <c r="K45" s="56">
        <v>9266.3700000000008</v>
      </c>
      <c r="L45" s="57">
        <v>13.066163105059699</v>
      </c>
      <c r="M45" s="57">
        <v>0.310246623003398</v>
      </c>
      <c r="N45" s="56">
        <v>2833448.88</v>
      </c>
      <c r="O45" s="56">
        <v>22981453.239999998</v>
      </c>
      <c r="P45" s="56">
        <v>88</v>
      </c>
      <c r="Q45" s="56">
        <v>67</v>
      </c>
      <c r="R45" s="57">
        <v>31.343283582089601</v>
      </c>
      <c r="S45" s="56">
        <v>1387.4855681818201</v>
      </c>
      <c r="T45" s="56">
        <v>1302.3864179104501</v>
      </c>
      <c r="U45" s="58">
        <v>6.1333358863606398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15817.8693</v>
      </c>
      <c r="E47" s="62"/>
      <c r="F47" s="62"/>
      <c r="G47" s="61">
        <v>30024.017100000001</v>
      </c>
      <c r="H47" s="63">
        <v>-47.315946272892297</v>
      </c>
      <c r="I47" s="61">
        <v>2099.7361000000001</v>
      </c>
      <c r="J47" s="63">
        <v>13.274455997686101</v>
      </c>
      <c r="K47" s="61">
        <v>3718.0005999999998</v>
      </c>
      <c r="L47" s="63">
        <v>12.383421537553</v>
      </c>
      <c r="M47" s="63">
        <v>-0.435251274569455</v>
      </c>
      <c r="N47" s="61">
        <v>481295.47279999999</v>
      </c>
      <c r="O47" s="61">
        <v>6771658.6057000002</v>
      </c>
      <c r="P47" s="61">
        <v>14</v>
      </c>
      <c r="Q47" s="61">
        <v>17</v>
      </c>
      <c r="R47" s="63">
        <v>-17.647058823529399</v>
      </c>
      <c r="S47" s="61">
        <v>1129.8478071428599</v>
      </c>
      <c r="T47" s="61">
        <v>345.64110588235297</v>
      </c>
      <c r="U47" s="64">
        <v>69.408171286679305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I12" sqref="I1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57980.404000000002</v>
      </c>
      <c r="D2" s="37">
        <v>492866.58019829099</v>
      </c>
      <c r="E2" s="37">
        <v>353655.46873931598</v>
      </c>
      <c r="F2" s="37">
        <v>139189.316587179</v>
      </c>
      <c r="G2" s="37">
        <v>353655.46873931598</v>
      </c>
      <c r="H2" s="37">
        <v>0.28242018731104301</v>
      </c>
    </row>
    <row r="3" spans="1:8">
      <c r="A3" s="37">
        <v>2</v>
      </c>
      <c r="B3" s="37">
        <v>13</v>
      </c>
      <c r="C3" s="37">
        <v>5464</v>
      </c>
      <c r="D3" s="37">
        <v>50833.9562239316</v>
      </c>
      <c r="E3" s="37">
        <v>39028.967638461501</v>
      </c>
      <c r="F3" s="37">
        <v>11804.988585470101</v>
      </c>
      <c r="G3" s="37">
        <v>39028.967638461501</v>
      </c>
      <c r="H3" s="37">
        <v>0.23222643804206899</v>
      </c>
    </row>
    <row r="4" spans="1:8">
      <c r="A4" s="37">
        <v>3</v>
      </c>
      <c r="B4" s="37">
        <v>14</v>
      </c>
      <c r="C4" s="37">
        <v>99436</v>
      </c>
      <c r="D4" s="37">
        <v>87414.557417101605</v>
      </c>
      <c r="E4" s="37">
        <v>59349.161414399299</v>
      </c>
      <c r="F4" s="37">
        <v>28065.182327488601</v>
      </c>
      <c r="G4" s="37">
        <v>59349.161414399299</v>
      </c>
      <c r="H4" s="37">
        <v>0.32105923497358602</v>
      </c>
    </row>
    <row r="5" spans="1:8">
      <c r="A5" s="37">
        <v>4</v>
      </c>
      <c r="B5" s="37">
        <v>15</v>
      </c>
      <c r="C5" s="37">
        <v>2562</v>
      </c>
      <c r="D5" s="37">
        <v>39589.772343075398</v>
      </c>
      <c r="E5" s="37">
        <v>30519.104245571401</v>
      </c>
      <c r="F5" s="37">
        <v>9070.6680975039708</v>
      </c>
      <c r="G5" s="37">
        <v>30519.104245571401</v>
      </c>
      <c r="H5" s="37">
        <v>0.22911645004926401</v>
      </c>
    </row>
    <row r="6" spans="1:8">
      <c r="A6" s="37">
        <v>5</v>
      </c>
      <c r="B6" s="37">
        <v>16</v>
      </c>
      <c r="C6" s="37">
        <v>2399</v>
      </c>
      <c r="D6" s="37">
        <v>190018.345820513</v>
      </c>
      <c r="E6" s="37">
        <v>153585.60705726501</v>
      </c>
      <c r="F6" s="37">
        <v>36432.7387632479</v>
      </c>
      <c r="G6" s="37">
        <v>153585.60705726501</v>
      </c>
      <c r="H6" s="37">
        <v>0.19173274351973099</v>
      </c>
    </row>
    <row r="7" spans="1:8">
      <c r="A7" s="37">
        <v>6</v>
      </c>
      <c r="B7" s="37">
        <v>17</v>
      </c>
      <c r="C7" s="37">
        <v>14673</v>
      </c>
      <c r="D7" s="37">
        <v>211634.943096581</v>
      </c>
      <c r="E7" s="37">
        <v>142748.82833589701</v>
      </c>
      <c r="F7" s="37">
        <v>68830.781427350405</v>
      </c>
      <c r="G7" s="37">
        <v>142748.82833589701</v>
      </c>
      <c r="H7" s="37">
        <v>0.32531859522933398</v>
      </c>
    </row>
    <row r="8" spans="1:8">
      <c r="A8" s="37">
        <v>7</v>
      </c>
      <c r="B8" s="37">
        <v>18</v>
      </c>
      <c r="C8" s="37">
        <v>79855</v>
      </c>
      <c r="D8" s="37">
        <v>169739.751730769</v>
      </c>
      <c r="E8" s="37">
        <v>135113.065702564</v>
      </c>
      <c r="F8" s="37">
        <v>34610.0193615385</v>
      </c>
      <c r="G8" s="37">
        <v>135113.065702564</v>
      </c>
      <c r="H8" s="37">
        <v>0.203920517638874</v>
      </c>
    </row>
    <row r="9" spans="1:8">
      <c r="A9" s="37">
        <v>8</v>
      </c>
      <c r="B9" s="37">
        <v>19</v>
      </c>
      <c r="C9" s="37">
        <v>34363</v>
      </c>
      <c r="D9" s="37">
        <v>104151.952174359</v>
      </c>
      <c r="E9" s="37">
        <v>90599.780625640997</v>
      </c>
      <c r="F9" s="37">
        <v>13552.171548717901</v>
      </c>
      <c r="G9" s="37">
        <v>90599.780625640997</v>
      </c>
      <c r="H9" s="37">
        <v>0.13011922739605</v>
      </c>
    </row>
    <row r="10" spans="1:8">
      <c r="A10" s="37">
        <v>9</v>
      </c>
      <c r="B10" s="37">
        <v>21</v>
      </c>
      <c r="C10" s="37">
        <v>312319</v>
      </c>
      <c r="D10" s="37">
        <v>926283.58525883802</v>
      </c>
      <c r="E10" s="37">
        <v>991989.39676666702</v>
      </c>
      <c r="F10" s="37">
        <v>-65778.549273504294</v>
      </c>
      <c r="G10" s="37">
        <v>991989.39676666702</v>
      </c>
      <c r="H10" s="37">
        <v>-7.1018979589298994E-2</v>
      </c>
    </row>
    <row r="11" spans="1:8">
      <c r="A11" s="37">
        <v>10</v>
      </c>
      <c r="B11" s="37">
        <v>22</v>
      </c>
      <c r="C11" s="37">
        <v>186809.84</v>
      </c>
      <c r="D11" s="37">
        <v>2557942.1029965798</v>
      </c>
      <c r="E11" s="37">
        <v>2539141.4080256401</v>
      </c>
      <c r="F11" s="37">
        <v>18761.831723076899</v>
      </c>
      <c r="G11" s="37">
        <v>2539141.4080256401</v>
      </c>
      <c r="H11" s="37">
        <v>7.3348481019634001E-3</v>
      </c>
    </row>
    <row r="12" spans="1:8">
      <c r="A12" s="37">
        <v>11</v>
      </c>
      <c r="B12" s="37">
        <v>23</v>
      </c>
      <c r="C12" s="37">
        <v>148662.76</v>
      </c>
      <c r="D12" s="37">
        <v>1477256.85714615</v>
      </c>
      <c r="E12" s="37">
        <v>1293494.2082888901</v>
      </c>
      <c r="F12" s="37">
        <v>183657.78415640999</v>
      </c>
      <c r="G12" s="37">
        <v>1293494.2082888901</v>
      </c>
      <c r="H12" s="37">
        <v>0.124332353810376</v>
      </c>
    </row>
    <row r="13" spans="1:8">
      <c r="A13" s="37">
        <v>12</v>
      </c>
      <c r="B13" s="37">
        <v>24</v>
      </c>
      <c r="C13" s="37">
        <v>14639</v>
      </c>
      <c r="D13" s="37">
        <v>435853.792217949</v>
      </c>
      <c r="E13" s="37">
        <v>410700.43534871802</v>
      </c>
      <c r="F13" s="37">
        <v>25153.3568692308</v>
      </c>
      <c r="G13" s="37">
        <v>410700.43534871802</v>
      </c>
      <c r="H13" s="37">
        <v>5.7710538071108097E-2</v>
      </c>
    </row>
    <row r="14" spans="1:8">
      <c r="A14" s="37">
        <v>13</v>
      </c>
      <c r="B14" s="37">
        <v>25</v>
      </c>
      <c r="C14" s="37">
        <v>86027</v>
      </c>
      <c r="D14" s="37">
        <v>1066208.29016373</v>
      </c>
      <c r="E14" s="37">
        <v>975678.56869999995</v>
      </c>
      <c r="F14" s="37">
        <v>90495.432000000001</v>
      </c>
      <c r="G14" s="37">
        <v>975678.56869999995</v>
      </c>
      <c r="H14" s="37">
        <v>8.4878670780365095E-2</v>
      </c>
    </row>
    <row r="15" spans="1:8">
      <c r="A15" s="37">
        <v>14</v>
      </c>
      <c r="B15" s="37">
        <v>26</v>
      </c>
      <c r="C15" s="37">
        <v>68311</v>
      </c>
      <c r="D15" s="37">
        <v>339774.76637065999</v>
      </c>
      <c r="E15" s="37">
        <v>298987.43893632898</v>
      </c>
      <c r="F15" s="37">
        <v>40778.438545442899</v>
      </c>
      <c r="G15" s="37">
        <v>298987.43893632898</v>
      </c>
      <c r="H15" s="37">
        <v>0.120019228674989</v>
      </c>
    </row>
    <row r="16" spans="1:8">
      <c r="A16" s="37">
        <v>15</v>
      </c>
      <c r="B16" s="37">
        <v>27</v>
      </c>
      <c r="C16" s="37">
        <v>122567.789</v>
      </c>
      <c r="D16" s="37">
        <v>1014775.36205157</v>
      </c>
      <c r="E16" s="37">
        <v>938228.32879754901</v>
      </c>
      <c r="F16" s="37">
        <v>76492.742655729497</v>
      </c>
      <c r="G16" s="37">
        <v>938228.32879754901</v>
      </c>
      <c r="H16" s="37">
        <v>7.53830237763536E-2</v>
      </c>
    </row>
    <row r="17" spans="1:8">
      <c r="A17" s="37">
        <v>16</v>
      </c>
      <c r="B17" s="37">
        <v>29</v>
      </c>
      <c r="C17" s="37">
        <v>172516</v>
      </c>
      <c r="D17" s="37">
        <v>2376320.8803683799</v>
      </c>
      <c r="E17" s="37">
        <v>2270492.6676666699</v>
      </c>
      <c r="F17" s="37">
        <v>104711.400735897</v>
      </c>
      <c r="G17" s="37">
        <v>2270492.6676666699</v>
      </c>
      <c r="H17" s="37">
        <v>4.40852228778476E-2</v>
      </c>
    </row>
    <row r="18" spans="1:8">
      <c r="A18" s="37">
        <v>17</v>
      </c>
      <c r="B18" s="37">
        <v>31</v>
      </c>
      <c r="C18" s="37">
        <v>27696.909</v>
      </c>
      <c r="D18" s="37">
        <v>302835.826350616</v>
      </c>
      <c r="E18" s="37">
        <v>262739.04286815599</v>
      </c>
      <c r="F18" s="37">
        <v>40077.534849982098</v>
      </c>
      <c r="G18" s="37">
        <v>262739.04286815599</v>
      </c>
      <c r="H18" s="37">
        <v>0.13234921004650699</v>
      </c>
    </row>
    <row r="19" spans="1:8">
      <c r="A19" s="37">
        <v>18</v>
      </c>
      <c r="B19" s="37">
        <v>32</v>
      </c>
      <c r="C19" s="37">
        <v>17657.574000000001</v>
      </c>
      <c r="D19" s="37">
        <v>304605.51700534002</v>
      </c>
      <c r="E19" s="37">
        <v>279308.93098531198</v>
      </c>
      <c r="F19" s="37">
        <v>25288.416197018902</v>
      </c>
      <c r="G19" s="37">
        <v>279308.93098531198</v>
      </c>
      <c r="H19" s="37">
        <v>8.3022443993516895E-2</v>
      </c>
    </row>
    <row r="20" spans="1:8">
      <c r="A20" s="37">
        <v>19</v>
      </c>
      <c r="B20" s="37">
        <v>33</v>
      </c>
      <c r="C20" s="37">
        <v>34944.076999999997</v>
      </c>
      <c r="D20" s="37">
        <v>513350.42879770801</v>
      </c>
      <c r="E20" s="37">
        <v>402123.692740064</v>
      </c>
      <c r="F20" s="37">
        <v>111212.512657992</v>
      </c>
      <c r="G20" s="37">
        <v>402123.692740064</v>
      </c>
      <c r="H20" s="37">
        <v>0.21664653980865201</v>
      </c>
    </row>
    <row r="21" spans="1:8">
      <c r="A21" s="37">
        <v>20</v>
      </c>
      <c r="B21" s="37">
        <v>34</v>
      </c>
      <c r="C21" s="37">
        <v>33689.025999999998</v>
      </c>
      <c r="D21" s="37">
        <v>194688.99626375499</v>
      </c>
      <c r="E21" s="37">
        <v>147339.48672521501</v>
      </c>
      <c r="F21" s="37">
        <v>47333.150564180498</v>
      </c>
      <c r="G21" s="37">
        <v>147339.48672521501</v>
      </c>
      <c r="H21" s="37">
        <v>0.24314228862999501</v>
      </c>
    </row>
    <row r="22" spans="1:8">
      <c r="A22" s="37">
        <v>21</v>
      </c>
      <c r="B22" s="37">
        <v>35</v>
      </c>
      <c r="C22" s="37">
        <v>47935.025999999998</v>
      </c>
      <c r="D22" s="37">
        <v>1313790.08817788</v>
      </c>
      <c r="E22" s="37">
        <v>1254113.7539584099</v>
      </c>
      <c r="F22" s="37">
        <v>59659.394451327396</v>
      </c>
      <c r="G22" s="37">
        <v>1254113.7539584099</v>
      </c>
      <c r="H22" s="37">
        <v>4.5410727509191798E-2</v>
      </c>
    </row>
    <row r="23" spans="1:8">
      <c r="A23" s="37">
        <v>22</v>
      </c>
      <c r="B23" s="37">
        <v>36</v>
      </c>
      <c r="C23" s="37">
        <v>143658.478</v>
      </c>
      <c r="D23" s="37">
        <v>717930.91051681398</v>
      </c>
      <c r="E23" s="37">
        <v>611667.32416932005</v>
      </c>
      <c r="F23" s="37">
        <v>106258.737047494</v>
      </c>
      <c r="G23" s="37">
        <v>611667.32416932005</v>
      </c>
      <c r="H23" s="37">
        <v>0.14800791166070201</v>
      </c>
    </row>
    <row r="24" spans="1:8">
      <c r="A24" s="37">
        <v>23</v>
      </c>
      <c r="B24" s="37">
        <v>37</v>
      </c>
      <c r="C24" s="37">
        <v>123158.34699999999</v>
      </c>
      <c r="D24" s="37">
        <v>1083161.2783973501</v>
      </c>
      <c r="E24" s="37">
        <v>973228.25877637195</v>
      </c>
      <c r="F24" s="37">
        <v>109906.473603274</v>
      </c>
      <c r="G24" s="37">
        <v>973228.25877637195</v>
      </c>
      <c r="H24" s="37">
        <v>0.101470731495988</v>
      </c>
    </row>
    <row r="25" spans="1:8">
      <c r="A25" s="37">
        <v>24</v>
      </c>
      <c r="B25" s="37">
        <v>38</v>
      </c>
      <c r="C25" s="37">
        <v>193907.136</v>
      </c>
      <c r="D25" s="37">
        <v>886598.980430973</v>
      </c>
      <c r="E25" s="37">
        <v>870146.33876725705</v>
      </c>
      <c r="F25" s="37">
        <v>16434.945646017699</v>
      </c>
      <c r="G25" s="37">
        <v>870146.33876725705</v>
      </c>
      <c r="H25" s="37">
        <v>1.85374380611859E-2</v>
      </c>
    </row>
    <row r="26" spans="1:8">
      <c r="A26" s="37">
        <v>25</v>
      </c>
      <c r="B26" s="37">
        <v>39</v>
      </c>
      <c r="C26" s="37">
        <v>66394.644</v>
      </c>
      <c r="D26" s="37">
        <v>112391.372479381</v>
      </c>
      <c r="E26" s="37">
        <v>89458.965420334906</v>
      </c>
      <c r="F26" s="37">
        <v>22914.004820184</v>
      </c>
      <c r="G26" s="37">
        <v>89458.965420334906</v>
      </c>
      <c r="H26" s="37">
        <v>0.20391028884561599</v>
      </c>
    </row>
    <row r="27" spans="1:8">
      <c r="A27" s="37">
        <v>26</v>
      </c>
      <c r="B27" s="37">
        <v>40</v>
      </c>
      <c r="C27" s="37">
        <v>1</v>
      </c>
      <c r="D27" s="37">
        <v>2.2124000000000001</v>
      </c>
      <c r="E27" s="37">
        <v>2.2124000000000001</v>
      </c>
      <c r="F27" s="37">
        <v>0</v>
      </c>
      <c r="G27" s="37">
        <v>2.2124000000000001</v>
      </c>
      <c r="H27" s="37">
        <v>0</v>
      </c>
    </row>
    <row r="28" spans="1:8">
      <c r="A28" s="37">
        <v>27</v>
      </c>
      <c r="B28" s="37">
        <v>42</v>
      </c>
      <c r="C28" s="37">
        <v>9034.1049999999996</v>
      </c>
      <c r="D28" s="37">
        <v>195131.7634</v>
      </c>
      <c r="E28" s="37">
        <v>166590.18160000001</v>
      </c>
      <c r="F28" s="37">
        <v>28540.729500000001</v>
      </c>
      <c r="G28" s="37">
        <v>166590.18160000001</v>
      </c>
      <c r="H28" s="37">
        <v>0.14626452231022199</v>
      </c>
    </row>
    <row r="29" spans="1:8">
      <c r="A29" s="37">
        <v>28</v>
      </c>
      <c r="B29" s="37">
        <v>75</v>
      </c>
      <c r="C29" s="37">
        <v>50</v>
      </c>
      <c r="D29" s="37">
        <v>18636.666666666701</v>
      </c>
      <c r="E29" s="37">
        <v>17376.7525641026</v>
      </c>
      <c r="F29" s="37">
        <v>1259.9141025640999</v>
      </c>
      <c r="G29" s="37">
        <v>17376.7525641026</v>
      </c>
      <c r="H29" s="37">
        <v>6.7604047714045906E-2</v>
      </c>
    </row>
    <row r="30" spans="1:8">
      <c r="A30" s="37">
        <v>29</v>
      </c>
      <c r="B30" s="37">
        <v>76</v>
      </c>
      <c r="C30" s="37">
        <v>1711</v>
      </c>
      <c r="D30" s="37">
        <v>533995.90329487203</v>
      </c>
      <c r="E30" s="37">
        <v>515576.461002564</v>
      </c>
      <c r="F30" s="37">
        <v>17735.681608547002</v>
      </c>
      <c r="G30" s="37">
        <v>515576.461002564</v>
      </c>
      <c r="H30" s="37">
        <v>3.3255724352557602E-2</v>
      </c>
    </row>
    <row r="31" spans="1:8">
      <c r="A31" s="30">
        <v>30</v>
      </c>
      <c r="B31" s="39">
        <v>99</v>
      </c>
      <c r="C31" s="40">
        <v>16</v>
      </c>
      <c r="D31" s="40">
        <v>15817.869298842799</v>
      </c>
      <c r="E31" s="40">
        <v>13718.1331669314</v>
      </c>
      <c r="F31" s="40">
        <v>2099.7361319113502</v>
      </c>
      <c r="G31" s="40">
        <v>13718.1331669314</v>
      </c>
      <c r="H31" s="40">
        <v>0.13274456200399701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1105</v>
      </c>
      <c r="D34" s="34">
        <v>3493681.74</v>
      </c>
      <c r="E34" s="34">
        <v>3501393.59</v>
      </c>
      <c r="F34" s="30"/>
      <c r="G34" s="30"/>
      <c r="H34" s="30"/>
    </row>
    <row r="35" spans="1:8">
      <c r="A35" s="30"/>
      <c r="B35" s="33">
        <v>71</v>
      </c>
      <c r="C35" s="34">
        <v>205</v>
      </c>
      <c r="D35" s="34">
        <v>554740.55000000005</v>
      </c>
      <c r="E35" s="34">
        <v>671806.4</v>
      </c>
      <c r="F35" s="30"/>
      <c r="G35" s="30"/>
      <c r="H35" s="30"/>
    </row>
    <row r="36" spans="1:8">
      <c r="A36" s="30"/>
      <c r="B36" s="33">
        <v>72</v>
      </c>
      <c r="C36" s="34">
        <v>132</v>
      </c>
      <c r="D36" s="34">
        <v>408427.15</v>
      </c>
      <c r="E36" s="34">
        <v>451148.61</v>
      </c>
      <c r="F36" s="30"/>
      <c r="G36" s="30"/>
      <c r="H36" s="30"/>
    </row>
    <row r="37" spans="1:8">
      <c r="A37" s="30"/>
      <c r="B37" s="33">
        <v>73</v>
      </c>
      <c r="C37" s="34">
        <v>184</v>
      </c>
      <c r="D37" s="34">
        <v>467025.39</v>
      </c>
      <c r="E37" s="34">
        <v>565686.5</v>
      </c>
      <c r="F37" s="30"/>
      <c r="G37" s="30"/>
      <c r="H37" s="30"/>
    </row>
    <row r="38" spans="1:8">
      <c r="A38" s="30"/>
      <c r="B38" s="33">
        <v>77</v>
      </c>
      <c r="C38" s="34">
        <v>217</v>
      </c>
      <c r="D38" s="34">
        <v>318858.71000000002</v>
      </c>
      <c r="E38" s="34">
        <v>384839.4</v>
      </c>
      <c r="F38" s="30"/>
      <c r="G38" s="30"/>
      <c r="H38" s="30"/>
    </row>
    <row r="39" spans="1:8">
      <c r="A39" s="30"/>
      <c r="B39" s="33">
        <v>78</v>
      </c>
      <c r="C39" s="34">
        <v>76</v>
      </c>
      <c r="D39" s="34">
        <v>122098.73</v>
      </c>
      <c r="E39" s="34">
        <v>109957.5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2016-09-30T01:53:29Z</dcterms:modified>
</cp:coreProperties>
</file>