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<sst xmlns="http://schemas.openxmlformats.org/spreadsheetml/2006/main" count="121" uniqueCount="80">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</sst>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16433798.959099997</v>
      </c>
      <c r="F3" s="25">
        <f>RA!I7</f>
        <v>1435592.6746</v>
      </c>
      <c r="G3" s="16">
        <f>SUM(G4:G42)</f>
        <v>14998206.284499995</v>
      </c>
      <c r="H3" s="27">
        <f>RA!J7</f>
        <v>8.7356105436902602</v>
      </c>
      <c r="I3" s="20">
        <f>SUM(I4:I42)</f>
        <v>16433804.579424741</v>
      </c>
      <c r="J3" s="21">
        <f>SUM(J4:J42)</f>
        <v>14998206.20880268</v>
      </c>
      <c r="K3" s="22">
        <f>E3-I3</f>
        <v>-5.620324743911624</v>
      </c>
      <c r="L3" s="22">
        <f>G3-J3</f>
        <v>7.5697315856814384E-2</v>
      </c>
    </row>
    <row r="4" spans="1:13">
      <c r="A4" s="69">
        <f>RA!A8</f>
        <v>42652</v>
      </c>
      <c r="B4" s="12">
        <v>12</v>
      </c>
      <c r="C4" s="67" t="s">
        <v>6</v>
      </c>
      <c r="D4" s="67"/>
      <c r="E4" s="15">
        <f>VLOOKUP(C4,RA!B8:D35,3,0)</f>
        <v>565387.90029999998</v>
      </c>
      <c r="F4" s="25">
        <f>VLOOKUP(C4,RA!B8:I38,8,0)</f>
        <v>145112.35209999999</v>
      </c>
      <c r="G4" s="16">
        <f t="shared" ref="G4:G42" si="0">E4-F4</f>
        <v>420275.54819999996</v>
      </c>
      <c r="H4" s="27">
        <f>RA!J8</f>
        <v>25.665981182653901</v>
      </c>
      <c r="I4" s="20">
        <f>VLOOKUP(B4,RMS!B:D,3,FALSE)</f>
        <v>565388.49287777802</v>
      </c>
      <c r="J4" s="21">
        <f>VLOOKUP(B4,RMS!B:E,4,FALSE)</f>
        <v>420275.561383761</v>
      </c>
      <c r="K4" s="22">
        <f t="shared" ref="K4:K42" si="1">E4-I4</f>
        <v>-0.59257777803577483</v>
      </c>
      <c r="L4" s="22">
        <f t="shared" ref="L4:L42" si="2">G4-J4</f>
        <v>-1.3183761038817465E-2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60144.516900000002</v>
      </c>
      <c r="F5" s="25">
        <f>VLOOKUP(C5,RA!B9:I39,8,0)</f>
        <v>13416.4629</v>
      </c>
      <c r="G5" s="16">
        <f t="shared" si="0"/>
        <v>46728.054000000004</v>
      </c>
      <c r="H5" s="27">
        <f>RA!J9</f>
        <v>22.307042423014298</v>
      </c>
      <c r="I5" s="20">
        <f>VLOOKUP(B5,RMS!B:D,3,FALSE)</f>
        <v>60144.544798290597</v>
      </c>
      <c r="J5" s="21">
        <f>VLOOKUP(B5,RMS!B:E,4,FALSE)</f>
        <v>46728.0483145299</v>
      </c>
      <c r="K5" s="22">
        <f t="shared" si="1"/>
        <v>-2.7898290594748687E-2</v>
      </c>
      <c r="L5" s="22">
        <f t="shared" si="2"/>
        <v>5.6854701033444144E-3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87078.668900000004</v>
      </c>
      <c r="F6" s="25">
        <f>VLOOKUP(C6,RA!B10:I40,8,0)</f>
        <v>28395.749899999999</v>
      </c>
      <c r="G6" s="16">
        <f t="shared" si="0"/>
        <v>58682.919000000009</v>
      </c>
      <c r="H6" s="27">
        <f>RA!J10</f>
        <v>32.609306341842803</v>
      </c>
      <c r="I6" s="20">
        <f>VLOOKUP(B6,RMS!B:D,3,FALSE)</f>
        <v>87080.7697490508</v>
      </c>
      <c r="J6" s="21">
        <f>VLOOKUP(B6,RMS!B:E,4,FALSE)</f>
        <v>58682.921145358298</v>
      </c>
      <c r="K6" s="22">
        <f>E6-I6</f>
        <v>-2.1008490507956594</v>
      </c>
      <c r="L6" s="22">
        <f t="shared" si="2"/>
        <v>-2.1453582885442302E-3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39379.449699999997</v>
      </c>
      <c r="F7" s="25">
        <f>VLOOKUP(C7,RA!B11:I41,8,0)</f>
        <v>9283.5138999999999</v>
      </c>
      <c r="G7" s="16">
        <f t="shared" si="0"/>
        <v>30095.935799999999</v>
      </c>
      <c r="H7" s="27">
        <f>RA!J11</f>
        <v>23.574514044059899</v>
      </c>
      <c r="I7" s="20">
        <f>VLOOKUP(B7,RMS!B:D,3,FALSE)</f>
        <v>39379.4750711671</v>
      </c>
      <c r="J7" s="21">
        <f>VLOOKUP(B7,RMS!B:E,4,FALSE)</f>
        <v>30095.935113002</v>
      </c>
      <c r="K7" s="22">
        <f t="shared" si="1"/>
        <v>-2.5371167103003245E-2</v>
      </c>
      <c r="L7" s="22">
        <f t="shared" si="2"/>
        <v>6.8699799885507673E-4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160489.91440000001</v>
      </c>
      <c r="F8" s="25">
        <f>VLOOKUP(C8,RA!B12:I42,8,0)</f>
        <v>28754.821599999999</v>
      </c>
      <c r="G8" s="16">
        <f t="shared" si="0"/>
        <v>131735.09280000001</v>
      </c>
      <c r="H8" s="27">
        <f>RA!J12</f>
        <v>17.9169025714179</v>
      </c>
      <c r="I8" s="20">
        <f>VLOOKUP(B8,RMS!B:D,3,FALSE)</f>
        <v>160489.91917094</v>
      </c>
      <c r="J8" s="21">
        <f>VLOOKUP(B8,RMS!B:E,4,FALSE)</f>
        <v>131735.09483675199</v>
      </c>
      <c r="K8" s="22">
        <f t="shared" si="1"/>
        <v>-4.7709399950690567E-3</v>
      </c>
      <c r="L8" s="22">
        <f t="shared" si="2"/>
        <v>-2.0367519755382091E-3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209952.90919999999</v>
      </c>
      <c r="F9" s="25">
        <f>VLOOKUP(C9,RA!B13:I43,8,0)</f>
        <v>60827.336199999998</v>
      </c>
      <c r="G9" s="16">
        <f t="shared" si="0"/>
        <v>149125.573</v>
      </c>
      <c r="H9" s="27">
        <f>RA!J13</f>
        <v>28.971894903373901</v>
      </c>
      <c r="I9" s="20">
        <f>VLOOKUP(B9,RMS!B:D,3,FALSE)</f>
        <v>209953.10764358999</v>
      </c>
      <c r="J9" s="21">
        <f>VLOOKUP(B9,RMS!B:E,4,FALSE)</f>
        <v>149125.569240171</v>
      </c>
      <c r="K9" s="22">
        <f t="shared" si="1"/>
        <v>-0.19844358999398537</v>
      </c>
      <c r="L9" s="22">
        <f t="shared" si="2"/>
        <v>3.7598290073219687E-3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108927.7723</v>
      </c>
      <c r="F10" s="25">
        <f>VLOOKUP(C10,RA!B14:I43,8,0)</f>
        <v>18404.874299999999</v>
      </c>
      <c r="G10" s="16">
        <f t="shared" si="0"/>
        <v>90522.898000000001</v>
      </c>
      <c r="H10" s="27">
        <f>RA!J14</f>
        <v>16.896402002338601</v>
      </c>
      <c r="I10" s="20">
        <f>VLOOKUP(B10,RMS!B:D,3,FALSE)</f>
        <v>108927.769339316</v>
      </c>
      <c r="J10" s="21">
        <f>VLOOKUP(B10,RMS!B:E,4,FALSE)</f>
        <v>90522.896586324801</v>
      </c>
      <c r="K10" s="22">
        <f t="shared" si="1"/>
        <v>2.9606839962070808E-3</v>
      </c>
      <c r="L10" s="22">
        <f t="shared" si="2"/>
        <v>1.4136751997284591E-3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123339.8783</v>
      </c>
      <c r="F11" s="25">
        <f>VLOOKUP(C11,RA!B15:I44,8,0)</f>
        <v>-6335.5493999999999</v>
      </c>
      <c r="G11" s="16">
        <f t="shared" si="0"/>
        <v>129675.4277</v>
      </c>
      <c r="H11" s="27">
        <f>RA!J15</f>
        <v>-5.1366593573167201</v>
      </c>
      <c r="I11" s="20">
        <f>VLOOKUP(B11,RMS!B:D,3,FALSE)</f>
        <v>123339.950944444</v>
      </c>
      <c r="J11" s="21">
        <f>VLOOKUP(B11,RMS!B:E,4,FALSE)</f>
        <v>129675.42816752099</v>
      </c>
      <c r="K11" s="22">
        <f t="shared" si="1"/>
        <v>-7.2644444007892162E-2</v>
      </c>
      <c r="L11" s="22">
        <f t="shared" si="2"/>
        <v>-4.6752099297009408E-4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985130.87919999997</v>
      </c>
      <c r="F12" s="25">
        <f>VLOOKUP(C12,RA!B16:I45,8,0)</f>
        <v>-72522.128200000006</v>
      </c>
      <c r="G12" s="16">
        <f t="shared" si="0"/>
        <v>1057653.0074</v>
      </c>
      <c r="H12" s="27">
        <f>RA!J16</f>
        <v>-7.3616744466373198</v>
      </c>
      <c r="I12" s="20">
        <f>VLOOKUP(B12,RMS!B:D,3,FALSE)</f>
        <v>985130.38372478599</v>
      </c>
      <c r="J12" s="21">
        <f>VLOOKUP(B12,RMS!B:E,4,FALSE)</f>
        <v>1057653.00753333</v>
      </c>
      <c r="K12" s="22">
        <f t="shared" si="1"/>
        <v>0.49547521397471428</v>
      </c>
      <c r="L12" s="22">
        <f t="shared" si="2"/>
        <v>-1.3333000242710114E-4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470079.06300000002</v>
      </c>
      <c r="F13" s="25">
        <f>VLOOKUP(C13,RA!B17:I46,8,0)</f>
        <v>58714.1774</v>
      </c>
      <c r="G13" s="16">
        <f t="shared" si="0"/>
        <v>411364.88560000004</v>
      </c>
      <c r="H13" s="27">
        <f>RA!J17</f>
        <v>12.4902770664347</v>
      </c>
      <c r="I13" s="20">
        <f>VLOOKUP(B13,RMS!B:D,3,FALSE)</f>
        <v>470079.09189743601</v>
      </c>
      <c r="J13" s="21">
        <f>VLOOKUP(B13,RMS!B:E,4,FALSE)</f>
        <v>411364.88192564098</v>
      </c>
      <c r="K13" s="22">
        <f t="shared" si="1"/>
        <v>-2.8897435986436903E-2</v>
      </c>
      <c r="L13" s="22">
        <f t="shared" si="2"/>
        <v>3.6743590608239174E-3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1346652.1784000001</v>
      </c>
      <c r="F14" s="25">
        <f>VLOOKUP(C14,RA!B18:I47,8,0)</f>
        <v>158218.405</v>
      </c>
      <c r="G14" s="16">
        <f t="shared" si="0"/>
        <v>1188433.7734000001</v>
      </c>
      <c r="H14" s="27">
        <f>RA!J18</f>
        <v>11.7490178635425</v>
      </c>
      <c r="I14" s="20">
        <f>VLOOKUP(B14,RMS!B:D,3,FALSE)</f>
        <v>1346652.54150513</v>
      </c>
      <c r="J14" s="21">
        <f>VLOOKUP(B14,RMS!B:E,4,FALSE)</f>
        <v>1188433.7613230799</v>
      </c>
      <c r="K14" s="22">
        <f t="shared" si="1"/>
        <v>-0.3631051299162209</v>
      </c>
      <c r="L14" s="22">
        <f t="shared" si="2"/>
        <v>1.2076920131221414E-2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530546.07790000003</v>
      </c>
      <c r="F15" s="25">
        <f>VLOOKUP(C15,RA!B19:I48,8,0)</f>
        <v>29531.983499999998</v>
      </c>
      <c r="G15" s="16">
        <f t="shared" si="0"/>
        <v>501014.09440000006</v>
      </c>
      <c r="H15" s="27">
        <f>RA!J19</f>
        <v>5.5663371628140403</v>
      </c>
      <c r="I15" s="20">
        <f>VLOOKUP(B15,RMS!B:D,3,FALSE)</f>
        <v>530546.03263846203</v>
      </c>
      <c r="J15" s="21">
        <f>VLOOKUP(B15,RMS!B:E,4,FALSE)</f>
        <v>501014.09307863202</v>
      </c>
      <c r="K15" s="22">
        <f t="shared" si="1"/>
        <v>4.5261538005433977E-2</v>
      </c>
      <c r="L15" s="22">
        <f t="shared" si="2"/>
        <v>1.3213680358603597E-3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1194808.4268</v>
      </c>
      <c r="F16" s="25">
        <f>VLOOKUP(C16,RA!B20:I49,8,0)</f>
        <v>86774.434200000003</v>
      </c>
      <c r="G16" s="16">
        <f t="shared" si="0"/>
        <v>1108033.9926</v>
      </c>
      <c r="H16" s="27">
        <f>RA!J20</f>
        <v>7.2626232167113098</v>
      </c>
      <c r="I16" s="20">
        <f>VLOOKUP(B16,RMS!B:D,3,FALSE)</f>
        <v>1194808.3979</v>
      </c>
      <c r="J16" s="21">
        <f>VLOOKUP(B16,RMS!B:E,4,FALSE)</f>
        <v>1108033.9926</v>
      </c>
      <c r="K16" s="22">
        <f t="shared" si="1"/>
        <v>2.8900000033900142E-2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320435.6936</v>
      </c>
      <c r="F17" s="25">
        <f>VLOOKUP(C17,RA!B21:I50,8,0)</f>
        <v>42813.615599999997</v>
      </c>
      <c r="G17" s="16">
        <f t="shared" si="0"/>
        <v>277622.07799999998</v>
      </c>
      <c r="H17" s="27">
        <f>RA!J21</f>
        <v>13.3610632195814</v>
      </c>
      <c r="I17" s="20">
        <f>VLOOKUP(B17,RMS!B:D,3,FALSE)</f>
        <v>320435.295032917</v>
      </c>
      <c r="J17" s="21">
        <f>VLOOKUP(B17,RMS!B:E,4,FALSE)</f>
        <v>277622.078024688</v>
      </c>
      <c r="K17" s="22">
        <f t="shared" si="1"/>
        <v>0.39856708300067112</v>
      </c>
      <c r="L17" s="22">
        <f t="shared" si="2"/>
        <v>-2.4688022676855326E-5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1158169.3234000001</v>
      </c>
      <c r="F18" s="25">
        <f>VLOOKUP(C18,RA!B22:I51,8,0)</f>
        <v>48419.635600000001</v>
      </c>
      <c r="G18" s="16">
        <f t="shared" si="0"/>
        <v>1109749.6878000002</v>
      </c>
      <c r="H18" s="27">
        <f>RA!J22</f>
        <v>4.1807043773060801</v>
      </c>
      <c r="I18" s="20">
        <f>VLOOKUP(B18,RMS!B:D,3,FALSE)</f>
        <v>1158170.97958415</v>
      </c>
      <c r="J18" s="21">
        <f>VLOOKUP(B18,RMS!B:E,4,FALSE)</f>
        <v>1109749.6855532599</v>
      </c>
      <c r="K18" s="22">
        <f t="shared" si="1"/>
        <v>-1.6561841499060392</v>
      </c>
      <c r="L18" s="22">
        <f t="shared" si="2"/>
        <v>2.2467402741312981E-3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2396150.5277</v>
      </c>
      <c r="F19" s="25">
        <f>VLOOKUP(C19,RA!B23:I52,8,0)</f>
        <v>247177.30160000001</v>
      </c>
      <c r="G19" s="16">
        <f t="shared" si="0"/>
        <v>2148973.2261000001</v>
      </c>
      <c r="H19" s="27">
        <f>RA!J23</f>
        <v>10.315599906707799</v>
      </c>
      <c r="I19" s="20">
        <f>VLOOKUP(B19,RMS!B:D,3,FALSE)</f>
        <v>2396152.07373077</v>
      </c>
      <c r="J19" s="21">
        <f>VLOOKUP(B19,RMS!B:E,4,FALSE)</f>
        <v>2148973.2533854698</v>
      </c>
      <c r="K19" s="22">
        <f t="shared" si="1"/>
        <v>-1.5460307700559497</v>
      </c>
      <c r="L19" s="22">
        <f t="shared" si="2"/>
        <v>-2.7285469695925713E-2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257101.09779999999</v>
      </c>
      <c r="F20" s="25">
        <f>VLOOKUP(C20,RA!B24:I53,8,0)</f>
        <v>42141.893300000003</v>
      </c>
      <c r="G20" s="16">
        <f t="shared" si="0"/>
        <v>214959.20449999999</v>
      </c>
      <c r="H20" s="27">
        <f>RA!J24</f>
        <v>16.391175946196199</v>
      </c>
      <c r="I20" s="20">
        <f>VLOOKUP(B20,RMS!B:D,3,FALSE)</f>
        <v>257101.125110914</v>
      </c>
      <c r="J20" s="21">
        <f>VLOOKUP(B20,RMS!B:E,4,FALSE)</f>
        <v>214959.20862206499</v>
      </c>
      <c r="K20" s="22">
        <f t="shared" si="1"/>
        <v>-2.7310914010740817E-2</v>
      </c>
      <c r="L20" s="22">
        <f t="shared" si="2"/>
        <v>-4.1220650018658489E-3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314217.41899999999</v>
      </c>
      <c r="F21" s="25">
        <f>VLOOKUP(C21,RA!B25:I54,8,0)</f>
        <v>19949.035899999999</v>
      </c>
      <c r="G21" s="16">
        <f t="shared" si="0"/>
        <v>294268.38309999998</v>
      </c>
      <c r="H21" s="27">
        <f>RA!J25</f>
        <v>6.34880012810493</v>
      </c>
      <c r="I21" s="20">
        <f>VLOOKUP(B21,RMS!B:D,3,FALSE)</f>
        <v>314217.40994132799</v>
      </c>
      <c r="J21" s="21">
        <f>VLOOKUP(B21,RMS!B:E,4,FALSE)</f>
        <v>294268.37816398102</v>
      </c>
      <c r="K21" s="22">
        <f t="shared" si="1"/>
        <v>9.0586720034480095E-3</v>
      </c>
      <c r="L21" s="22">
        <f t="shared" si="2"/>
        <v>4.9360189586877823E-3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583295.58140000002</v>
      </c>
      <c r="F22" s="25">
        <f>VLOOKUP(C22,RA!B26:I55,8,0)</f>
        <v>125910.87300000001</v>
      </c>
      <c r="G22" s="16">
        <f t="shared" si="0"/>
        <v>457384.7084</v>
      </c>
      <c r="H22" s="27">
        <f>RA!J26</f>
        <v>21.586118087470201</v>
      </c>
      <c r="I22" s="20">
        <f>VLOOKUP(B22,RMS!B:D,3,FALSE)</f>
        <v>583295.62411656498</v>
      </c>
      <c r="J22" s="21">
        <f>VLOOKUP(B22,RMS!B:E,4,FALSE)</f>
        <v>457384.67783861601</v>
      </c>
      <c r="K22" s="22">
        <f t="shared" si="1"/>
        <v>-4.2716564959846437E-2</v>
      </c>
      <c r="L22" s="22">
        <f t="shared" si="2"/>
        <v>3.0561383988242596E-2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215841.28829999999</v>
      </c>
      <c r="F23" s="25">
        <f>VLOOKUP(C23,RA!B27:I56,8,0)</f>
        <v>51190.214800000002</v>
      </c>
      <c r="G23" s="16">
        <f t="shared" si="0"/>
        <v>164651.0735</v>
      </c>
      <c r="H23" s="27">
        <f>RA!J27</f>
        <v>23.716599916161599</v>
      </c>
      <c r="I23" s="20">
        <f>VLOOKUP(B23,RMS!B:D,3,FALSE)</f>
        <v>215841.13516570599</v>
      </c>
      <c r="J23" s="21">
        <f>VLOOKUP(B23,RMS!B:E,4,FALSE)</f>
        <v>164651.07599336299</v>
      </c>
      <c r="K23" s="22">
        <f t="shared" si="1"/>
        <v>0.15313429399975576</v>
      </c>
      <c r="L23" s="22">
        <f t="shared" si="2"/>
        <v>-2.4933629902079701E-3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1001506.5617</v>
      </c>
      <c r="F24" s="25">
        <f>VLOOKUP(C24,RA!B28:I57,8,0)</f>
        <v>59732.9421</v>
      </c>
      <c r="G24" s="16">
        <f t="shared" si="0"/>
        <v>941773.61959999998</v>
      </c>
      <c r="H24" s="27">
        <f>RA!J28</f>
        <v>5.96430861107957</v>
      </c>
      <c r="I24" s="20">
        <f>VLOOKUP(B24,RMS!B:D,3,FALSE)</f>
        <v>1001506.73518142</v>
      </c>
      <c r="J24" s="21">
        <f>VLOOKUP(B24,RMS!B:E,4,FALSE)</f>
        <v>941773.63069734501</v>
      </c>
      <c r="K24" s="22">
        <f t="shared" si="1"/>
        <v>-0.17348142003174871</v>
      </c>
      <c r="L24" s="22">
        <f t="shared" si="2"/>
        <v>-1.1097345035523176E-2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664460.39980000001</v>
      </c>
      <c r="F25" s="25">
        <f>VLOOKUP(C25,RA!B29:I58,8,0)</f>
        <v>94429.811700000006</v>
      </c>
      <c r="G25" s="16">
        <f t="shared" si="0"/>
        <v>570030.58810000005</v>
      </c>
      <c r="H25" s="27">
        <f>RA!J29</f>
        <v>14.211503308312</v>
      </c>
      <c r="I25" s="20">
        <f>VLOOKUP(B25,RMS!B:D,3,FALSE)</f>
        <v>664460.40099911497</v>
      </c>
      <c r="J25" s="21">
        <f>VLOOKUP(B25,RMS!B:E,4,FALSE)</f>
        <v>570030.531918886</v>
      </c>
      <c r="K25" s="22">
        <f t="shared" si="1"/>
        <v>-1.1991149513050914E-3</v>
      </c>
      <c r="L25" s="22">
        <f t="shared" si="2"/>
        <v>5.61811140505597E-2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1190480.7009000001</v>
      </c>
      <c r="F26" s="25">
        <f>VLOOKUP(C26,RA!B30:I59,8,0)</f>
        <v>133638.85949999999</v>
      </c>
      <c r="G26" s="16">
        <f t="shared" si="0"/>
        <v>1056841.8414</v>
      </c>
      <c r="H26" s="27">
        <f>RA!J30</f>
        <v>11.225621666858601</v>
      </c>
      <c r="I26" s="20">
        <f>VLOOKUP(B26,RMS!B:D,3,FALSE)</f>
        <v>1190480.7648283199</v>
      </c>
      <c r="J26" s="21">
        <f>VLOOKUP(B26,RMS!B:E,4,FALSE)</f>
        <v>1056841.8573348699</v>
      </c>
      <c r="K26" s="22">
        <f t="shared" si="1"/>
        <v>-6.3928319839760661E-2</v>
      </c>
      <c r="L26" s="22">
        <f t="shared" si="2"/>
        <v>-1.5934869879856706E-2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727246.53969999996</v>
      </c>
      <c r="F27" s="25">
        <f>VLOOKUP(C27,RA!B31:I60,8,0)</f>
        <v>45607.554799999998</v>
      </c>
      <c r="G27" s="16">
        <f t="shared" si="0"/>
        <v>681638.98489999992</v>
      </c>
      <c r="H27" s="27">
        <f>RA!J31</f>
        <v>6.2712646001469903</v>
      </c>
      <c r="I27" s="20">
        <f>VLOOKUP(B27,RMS!B:D,3,FALSE)</f>
        <v>727246.47487610602</v>
      </c>
      <c r="J27" s="21">
        <f>VLOOKUP(B27,RMS!B:E,4,FALSE)</f>
        <v>681638.95953805302</v>
      </c>
      <c r="K27" s="22">
        <f t="shared" si="1"/>
        <v>6.482389394659549E-2</v>
      </c>
      <c r="L27" s="22">
        <f t="shared" si="2"/>
        <v>2.5361946900375187E-2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116496.9731</v>
      </c>
      <c r="F28" s="25">
        <f>VLOOKUP(C28,RA!B32:I61,8,0)</f>
        <v>24651.9244</v>
      </c>
      <c r="G28" s="16">
        <f t="shared" si="0"/>
        <v>91845.048699999999</v>
      </c>
      <c r="H28" s="27">
        <f>RA!J32</f>
        <v>21.160999933310698</v>
      </c>
      <c r="I28" s="20">
        <f>VLOOKUP(B28,RMS!B:D,3,FALSE)</f>
        <v>116496.87280358501</v>
      </c>
      <c r="J28" s="21">
        <f>VLOOKUP(B28,RMS!B:E,4,FALSE)</f>
        <v>91845.066931996596</v>
      </c>
      <c r="K28" s="22">
        <f t="shared" si="1"/>
        <v>0.10029641499568243</v>
      </c>
      <c r="L28" s="22">
        <f t="shared" si="2"/>
        <v>-1.8231996597023681E-2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1.4158999999999999</v>
      </c>
      <c r="F29" s="25">
        <f>VLOOKUP(C29,RA!B33:I62,8,0)</f>
        <v>-33.384900000000002</v>
      </c>
      <c r="G29" s="16">
        <f t="shared" si="0"/>
        <v>34.800800000000002</v>
      </c>
      <c r="H29" s="27">
        <f>RA!J33</f>
        <v>-2357.8571933046101</v>
      </c>
      <c r="I29" s="20">
        <f>VLOOKUP(B29,RMS!B:D,3,FALSE)</f>
        <v>1.4158999999999999</v>
      </c>
      <c r="J29" s="21">
        <f>VLOOKUP(B29,RMS!B:E,4,FALSE)</f>
        <v>34.800800000000002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193872.88500000001</v>
      </c>
      <c r="F30" s="25">
        <f>VLOOKUP(C30,RA!B34:I64,8,0)</f>
        <v>25629.4166</v>
      </c>
      <c r="G30" s="16">
        <f t="shared" si="0"/>
        <v>168243.46840000001</v>
      </c>
      <c r="H30" s="27">
        <f>RA!J34</f>
        <v>0</v>
      </c>
      <c r="I30" s="20">
        <f>VLOOKUP(B30,RMS!B:D,3,FALSE)</f>
        <v>193872.8842</v>
      </c>
      <c r="J30" s="21">
        <f>VLOOKUP(B30,RMS!B:E,4,FALSE)</f>
        <v>168243.44459999999</v>
      </c>
      <c r="K30" s="22">
        <f t="shared" si="1"/>
        <v>8.0000000889413059E-4</v>
      </c>
      <c r="L30" s="22">
        <f t="shared" si="2"/>
        <v>2.3800000024493784E-2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13.219701455415001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102246.78</v>
      </c>
      <c r="F32" s="25">
        <f>VLOOKUP(C32,RA!B34:I65,8,0)</f>
        <v>8535.18</v>
      </c>
      <c r="G32" s="16">
        <f t="shared" si="0"/>
        <v>93711.6</v>
      </c>
      <c r="H32" s="27">
        <f>RA!J34</f>
        <v>0</v>
      </c>
      <c r="I32" s="20">
        <f>VLOOKUP(B32,RMS!B:D,3,FALSE)</f>
        <v>102246.78</v>
      </c>
      <c r="J32" s="21">
        <f>VLOOKUP(B32,RMS!B:E,4,FALSE)</f>
        <v>93711.6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312645.13</v>
      </c>
      <c r="F33" s="25">
        <f>VLOOKUP(C33,RA!B34:I65,8,0)</f>
        <v>-59479.94</v>
      </c>
      <c r="G33" s="16">
        <f t="shared" si="0"/>
        <v>372125.07</v>
      </c>
      <c r="H33" s="27">
        <f>RA!J34</f>
        <v>0</v>
      </c>
      <c r="I33" s="20">
        <f>VLOOKUP(B33,RMS!B:D,3,FALSE)</f>
        <v>312645.13</v>
      </c>
      <c r="J33" s="21">
        <f>VLOOKUP(B33,RMS!B:E,4,FALSE)</f>
        <v>372125.07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95835.199999999997</v>
      </c>
      <c r="F34" s="25">
        <f>VLOOKUP(C34,RA!B34:I66,8,0)</f>
        <v>-2443.58</v>
      </c>
      <c r="G34" s="16">
        <f t="shared" si="0"/>
        <v>98278.78</v>
      </c>
      <c r="H34" s="27">
        <f>RA!J35</f>
        <v>13.219701455415001</v>
      </c>
      <c r="I34" s="20">
        <f>VLOOKUP(B34,RMS!B:D,3,FALSE)</f>
        <v>95835.199999999997</v>
      </c>
      <c r="J34" s="21">
        <f>VLOOKUP(B34,RMS!B:E,4,FALSE)</f>
        <v>98278.78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200891.95</v>
      </c>
      <c r="F35" s="25">
        <f>VLOOKUP(C35,RA!B34:I67,8,0)</f>
        <v>-31926.95</v>
      </c>
      <c r="G35" s="16">
        <f t="shared" si="0"/>
        <v>232818.90000000002</v>
      </c>
      <c r="H35" s="27">
        <f>RA!J34</f>
        <v>0</v>
      </c>
      <c r="I35" s="20">
        <f>VLOOKUP(B35,RMS!B:D,3,FALSE)</f>
        <v>200891.95</v>
      </c>
      <c r="J35" s="21">
        <f>VLOOKUP(B35,RMS!B:E,4,FALSE)</f>
        <v>232818.9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13.219701455415001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33922.222800000003</v>
      </c>
      <c r="F37" s="25">
        <f>VLOOKUP(C37,RA!B8:I68,8,0)</f>
        <v>2475.3971999999999</v>
      </c>
      <c r="G37" s="16">
        <f t="shared" si="0"/>
        <v>31446.825600000004</v>
      </c>
      <c r="H37" s="27">
        <f>RA!J35</f>
        <v>13.219701455415001</v>
      </c>
      <c r="I37" s="20">
        <f>VLOOKUP(B37,RMS!B:D,3,FALSE)</f>
        <v>33922.222222222197</v>
      </c>
      <c r="J37" s="21">
        <f>VLOOKUP(B37,RMS!B:E,4,FALSE)</f>
        <v>31446.8247863248</v>
      </c>
      <c r="K37" s="22">
        <f t="shared" si="1"/>
        <v>5.7777780602918938E-4</v>
      </c>
      <c r="L37" s="22">
        <f t="shared" si="2"/>
        <v>8.136752039717976E-4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312734.8321</v>
      </c>
      <c r="F38" s="25">
        <f>VLOOKUP(C38,RA!B8:I69,8,0)</f>
        <v>21709.238300000001</v>
      </c>
      <c r="G38" s="16">
        <f t="shared" si="0"/>
        <v>291025.59379999997</v>
      </c>
      <c r="H38" s="27">
        <f>RA!J36</f>
        <v>0</v>
      </c>
      <c r="I38" s="20">
        <f>VLOOKUP(B38,RMS!B:D,3,FALSE)</f>
        <v>312734.826849573</v>
      </c>
      <c r="J38" s="21">
        <f>VLOOKUP(B38,RMS!B:E,4,FALSE)</f>
        <v>291025.59298974398</v>
      </c>
      <c r="K38" s="22">
        <f t="shared" si="1"/>
        <v>5.2504269988276064E-3</v>
      </c>
      <c r="L38" s="22">
        <f t="shared" si="2"/>
        <v>8.1025599502027035E-4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196114.52</v>
      </c>
      <c r="F39" s="25">
        <f>VLOOKUP(C39,RA!B9:I70,8,0)</f>
        <v>-40599.15</v>
      </c>
      <c r="G39" s="16">
        <f t="shared" si="0"/>
        <v>236713.66999999998</v>
      </c>
      <c r="H39" s="27">
        <f>RA!J37</f>
        <v>8.3476271820002506</v>
      </c>
      <c r="I39" s="20">
        <f>VLOOKUP(B39,RMS!B:D,3,FALSE)</f>
        <v>196114.52</v>
      </c>
      <c r="J39" s="21">
        <f>VLOOKUP(B39,RMS!B:E,4,FALSE)</f>
        <v>236713.67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138622.92000000001</v>
      </c>
      <c r="F40" s="25">
        <f>VLOOKUP(C40,RA!B10:I71,8,0)</f>
        <v>15785.81</v>
      </c>
      <c r="G40" s="16">
        <f t="shared" si="0"/>
        <v>122837.11000000002</v>
      </c>
      <c r="H40" s="27">
        <f>RA!J38</f>
        <v>-19.024745403838502</v>
      </c>
      <c r="I40" s="20">
        <f>VLOOKUP(B40,RMS!B:D,3,FALSE)</f>
        <v>138622.92000000001</v>
      </c>
      <c r="J40" s="21">
        <f>VLOOKUP(B40,RMS!B:E,4,FALSE)</f>
        <v>122837.11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-2.5497729435531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19591.3616</v>
      </c>
      <c r="F42" s="25">
        <f>VLOOKUP(C42,RA!B8:I72,8,0)</f>
        <v>1700.5417</v>
      </c>
      <c r="G42" s="16">
        <f t="shared" si="0"/>
        <v>17890.819899999999</v>
      </c>
      <c r="H42" s="27">
        <f>RA!J39</f>
        <v>-2.5497729435531</v>
      </c>
      <c r="I42" s="20">
        <f>VLOOKUP(B42,RMS!B:D,3,FALSE)</f>
        <v>19591.361621662501</v>
      </c>
      <c r="J42" s="21">
        <f>VLOOKUP(B42,RMS!B:E,4,FALSE)</f>
        <v>17890.820375917101</v>
      </c>
      <c r="K42" s="22">
        <f t="shared" si="1"/>
        <v>-2.166250123991631E-5</v>
      </c>
      <c r="L42" s="22">
        <f t="shared" si="2"/>
        <v>-4.7591710244887508E-4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16433798.959100001</v>
      </c>
      <c r="E7" s="65"/>
      <c r="F7" s="65"/>
      <c r="G7" s="53">
        <v>14019758.5425</v>
      </c>
      <c r="H7" s="54">
        <v>17.218844456429</v>
      </c>
      <c r="I7" s="53">
        <v>1435592.6746</v>
      </c>
      <c r="J7" s="54">
        <v>8.7356105436902602</v>
      </c>
      <c r="K7" s="53">
        <v>1492645.7905999999</v>
      </c>
      <c r="L7" s="54">
        <v>10.6467296571131</v>
      </c>
      <c r="M7" s="54">
        <v>-3.8222809697581003E-2</v>
      </c>
      <c r="N7" s="53">
        <v>276559088.92549998</v>
      </c>
      <c r="O7" s="53">
        <v>6288931818.0036001</v>
      </c>
      <c r="P7" s="53">
        <v>887169</v>
      </c>
      <c r="Q7" s="53">
        <v>860145</v>
      </c>
      <c r="R7" s="54">
        <v>3.1417958600003399</v>
      </c>
      <c r="S7" s="53">
        <v>18.523865192652099</v>
      </c>
      <c r="T7" s="53">
        <v>19.279804179411599</v>
      </c>
      <c r="U7" s="55">
        <v>-4.0808922916332397</v>
      </c>
    </row>
    <row r="8" spans="1:23" ht="12" thickBot="1">
      <c r="A8" s="74">
        <v>42652</v>
      </c>
      <c r="B8" s="70" t="s">
        <v>6</v>
      </c>
      <c r="C8" s="71"/>
      <c r="D8" s="56">
        <v>565387.90029999998</v>
      </c>
      <c r="E8" s="59"/>
      <c r="F8" s="59"/>
      <c r="G8" s="56">
        <v>553229.55169999995</v>
      </c>
      <c r="H8" s="57">
        <v>2.19770411082327</v>
      </c>
      <c r="I8" s="56">
        <v>145112.35209999999</v>
      </c>
      <c r="J8" s="57">
        <v>25.665981182653901</v>
      </c>
      <c r="K8" s="56">
        <v>139217.7286</v>
      </c>
      <c r="L8" s="57">
        <v>25.164550261677601</v>
      </c>
      <c r="M8" s="57">
        <v>4.2341040607956001E-2</v>
      </c>
      <c r="N8" s="56">
        <v>8829556.4779000003</v>
      </c>
      <c r="O8" s="56">
        <v>232477480.57139999</v>
      </c>
      <c r="P8" s="56">
        <v>22891</v>
      </c>
      <c r="Q8" s="56">
        <v>22674</v>
      </c>
      <c r="R8" s="57">
        <v>0.95704330951751404</v>
      </c>
      <c r="S8" s="56">
        <v>24.699135044340601</v>
      </c>
      <c r="T8" s="56">
        <v>25.7684216856311</v>
      </c>
      <c r="U8" s="58">
        <v>-4.3292473172479102</v>
      </c>
    </row>
    <row r="9" spans="1:23" ht="12" thickBot="1">
      <c r="A9" s="75"/>
      <c r="B9" s="70" t="s">
        <v>7</v>
      </c>
      <c r="C9" s="71"/>
      <c r="D9" s="56">
        <v>60144.516900000002</v>
      </c>
      <c r="E9" s="59"/>
      <c r="F9" s="59"/>
      <c r="G9" s="56">
        <v>59437.778700000003</v>
      </c>
      <c r="H9" s="57">
        <v>1.18903871486704</v>
      </c>
      <c r="I9" s="56">
        <v>13416.4629</v>
      </c>
      <c r="J9" s="57">
        <v>22.307042423014298</v>
      </c>
      <c r="K9" s="56">
        <v>12795.384099999999</v>
      </c>
      <c r="L9" s="57">
        <v>21.5273591642482</v>
      </c>
      <c r="M9" s="57">
        <v>4.8539285350566001E-2</v>
      </c>
      <c r="N9" s="56">
        <v>1029580.6964</v>
      </c>
      <c r="O9" s="56">
        <v>33001548.91</v>
      </c>
      <c r="P9" s="56">
        <v>3725</v>
      </c>
      <c r="Q9" s="56">
        <v>3436</v>
      </c>
      <c r="R9" s="57">
        <v>8.4109429569266592</v>
      </c>
      <c r="S9" s="56">
        <v>16.146179033557001</v>
      </c>
      <c r="T9" s="56">
        <v>14.3712501746217</v>
      </c>
      <c r="U9" s="58">
        <v>10.9928724018637</v>
      </c>
    </row>
    <row r="10" spans="1:23" ht="12" thickBot="1">
      <c r="A10" s="75"/>
      <c r="B10" s="70" t="s">
        <v>8</v>
      </c>
      <c r="C10" s="71"/>
      <c r="D10" s="56">
        <v>87078.668900000004</v>
      </c>
      <c r="E10" s="59"/>
      <c r="F10" s="59"/>
      <c r="G10" s="56">
        <v>78261.3802</v>
      </c>
      <c r="H10" s="57">
        <v>11.266462049949901</v>
      </c>
      <c r="I10" s="56">
        <v>28395.749899999999</v>
      </c>
      <c r="J10" s="57">
        <v>32.609306341842803</v>
      </c>
      <c r="K10" s="56">
        <v>23069.966400000001</v>
      </c>
      <c r="L10" s="57">
        <v>29.4780980619608</v>
      </c>
      <c r="M10" s="57">
        <v>0.230853543852582</v>
      </c>
      <c r="N10" s="56">
        <v>1961949.1758999999</v>
      </c>
      <c r="O10" s="56">
        <v>53722366.026600003</v>
      </c>
      <c r="P10" s="56">
        <v>91818</v>
      </c>
      <c r="Q10" s="56">
        <v>88567</v>
      </c>
      <c r="R10" s="57">
        <v>3.6706674043379701</v>
      </c>
      <c r="S10" s="56">
        <v>0.94838342046221902</v>
      </c>
      <c r="T10" s="56">
        <v>0.86773774543565896</v>
      </c>
      <c r="U10" s="58">
        <v>8.5034884927928402</v>
      </c>
    </row>
    <row r="11" spans="1:23" ht="12" thickBot="1">
      <c r="A11" s="75"/>
      <c r="B11" s="70" t="s">
        <v>9</v>
      </c>
      <c r="C11" s="71"/>
      <c r="D11" s="56">
        <v>39379.449699999997</v>
      </c>
      <c r="E11" s="59"/>
      <c r="F11" s="59"/>
      <c r="G11" s="56">
        <v>39579.8698</v>
      </c>
      <c r="H11" s="57">
        <v>-0.50636877031869898</v>
      </c>
      <c r="I11" s="56">
        <v>9283.5138999999999</v>
      </c>
      <c r="J11" s="57">
        <v>23.574514044059899</v>
      </c>
      <c r="K11" s="56">
        <v>8521.4107999999997</v>
      </c>
      <c r="L11" s="57">
        <v>21.529658493217202</v>
      </c>
      <c r="M11" s="57">
        <v>8.9433911577177005E-2</v>
      </c>
      <c r="N11" s="56">
        <v>595723.38399999996</v>
      </c>
      <c r="O11" s="56">
        <v>18882334.7546</v>
      </c>
      <c r="P11" s="56">
        <v>1958</v>
      </c>
      <c r="Q11" s="56">
        <v>1899</v>
      </c>
      <c r="R11" s="57">
        <v>3.1068983675618802</v>
      </c>
      <c r="S11" s="56">
        <v>20.112078498467799</v>
      </c>
      <c r="T11" s="56">
        <v>19.6161483938915</v>
      </c>
      <c r="U11" s="58">
        <v>2.4658321844461799</v>
      </c>
    </row>
    <row r="12" spans="1:23" ht="12" thickBot="1">
      <c r="A12" s="75"/>
      <c r="B12" s="70" t="s">
        <v>10</v>
      </c>
      <c r="C12" s="71"/>
      <c r="D12" s="56">
        <v>160489.91440000001</v>
      </c>
      <c r="E12" s="59"/>
      <c r="F12" s="59"/>
      <c r="G12" s="56">
        <v>216032.4749</v>
      </c>
      <c r="H12" s="57">
        <v>-25.7102829219127</v>
      </c>
      <c r="I12" s="56">
        <v>28754.821599999999</v>
      </c>
      <c r="J12" s="57">
        <v>17.9169025714179</v>
      </c>
      <c r="K12" s="56">
        <v>34558.102599999998</v>
      </c>
      <c r="L12" s="57">
        <v>15.996716519586601</v>
      </c>
      <c r="M12" s="57">
        <v>-0.16792822994859699</v>
      </c>
      <c r="N12" s="56">
        <v>2774088.5255</v>
      </c>
      <c r="O12" s="56">
        <v>67490989.8741</v>
      </c>
      <c r="P12" s="56">
        <v>1195</v>
      </c>
      <c r="Q12" s="56">
        <v>1088</v>
      </c>
      <c r="R12" s="57">
        <v>9.8345588235294201</v>
      </c>
      <c r="S12" s="56">
        <v>134.30118359832599</v>
      </c>
      <c r="T12" s="56">
        <v>127.150496599265</v>
      </c>
      <c r="U12" s="58">
        <v>5.3243663290773604</v>
      </c>
    </row>
    <row r="13" spans="1:23" ht="12" thickBot="1">
      <c r="A13" s="75"/>
      <c r="B13" s="70" t="s">
        <v>11</v>
      </c>
      <c r="C13" s="71"/>
      <c r="D13" s="56">
        <v>209952.90919999999</v>
      </c>
      <c r="E13" s="59"/>
      <c r="F13" s="59"/>
      <c r="G13" s="56">
        <v>227510.99400000001</v>
      </c>
      <c r="H13" s="57">
        <v>-7.7174665238375502</v>
      </c>
      <c r="I13" s="56">
        <v>60827.336199999998</v>
      </c>
      <c r="J13" s="57">
        <v>28.971894903373901</v>
      </c>
      <c r="K13" s="56">
        <v>63984.349600000001</v>
      </c>
      <c r="L13" s="57">
        <v>28.123629753030698</v>
      </c>
      <c r="M13" s="57">
        <v>-4.9340399953053997E-2</v>
      </c>
      <c r="N13" s="56">
        <v>3676985.0540999998</v>
      </c>
      <c r="O13" s="56">
        <v>97515251.145300001</v>
      </c>
      <c r="P13" s="56">
        <v>8433</v>
      </c>
      <c r="Q13" s="56">
        <v>8219</v>
      </c>
      <c r="R13" s="57">
        <v>2.60372308066674</v>
      </c>
      <c r="S13" s="56">
        <v>24.896585936203</v>
      </c>
      <c r="T13" s="56">
        <v>24.2287075434968</v>
      </c>
      <c r="U13" s="58">
        <v>2.6826103563663599</v>
      </c>
    </row>
    <row r="14" spans="1:23" ht="12" thickBot="1">
      <c r="A14" s="75"/>
      <c r="B14" s="70" t="s">
        <v>12</v>
      </c>
      <c r="C14" s="71"/>
      <c r="D14" s="56">
        <v>108927.7723</v>
      </c>
      <c r="E14" s="59"/>
      <c r="F14" s="59"/>
      <c r="G14" s="56">
        <v>137853.6654</v>
      </c>
      <c r="H14" s="57">
        <v>-20.983042428409799</v>
      </c>
      <c r="I14" s="56">
        <v>18404.874299999999</v>
      </c>
      <c r="J14" s="57">
        <v>16.896402002338601</v>
      </c>
      <c r="K14" s="56">
        <v>28185.058300000001</v>
      </c>
      <c r="L14" s="57">
        <v>20.445635753113599</v>
      </c>
      <c r="M14" s="57">
        <v>-0.34699889196255501</v>
      </c>
      <c r="N14" s="56">
        <v>1305277.99</v>
      </c>
      <c r="O14" s="56">
        <v>40353624.698100001</v>
      </c>
      <c r="P14" s="56">
        <v>1372</v>
      </c>
      <c r="Q14" s="56">
        <v>1276</v>
      </c>
      <c r="R14" s="57">
        <v>7.5235109717868296</v>
      </c>
      <c r="S14" s="56">
        <v>79.393420043731794</v>
      </c>
      <c r="T14" s="56">
        <v>70.377512774294701</v>
      </c>
      <c r="U14" s="58">
        <v>11.355988020759099</v>
      </c>
    </row>
    <row r="15" spans="1:23" ht="12" thickBot="1">
      <c r="A15" s="75"/>
      <c r="B15" s="70" t="s">
        <v>13</v>
      </c>
      <c r="C15" s="71"/>
      <c r="D15" s="56">
        <v>123339.8783</v>
      </c>
      <c r="E15" s="59"/>
      <c r="F15" s="59"/>
      <c r="G15" s="56">
        <v>77412.577699999994</v>
      </c>
      <c r="H15" s="57">
        <v>59.327956728148102</v>
      </c>
      <c r="I15" s="56">
        <v>-6335.5493999999999</v>
      </c>
      <c r="J15" s="57">
        <v>-5.1366593573167201</v>
      </c>
      <c r="K15" s="56">
        <v>13796.957700000001</v>
      </c>
      <c r="L15" s="57">
        <v>17.822630520673101</v>
      </c>
      <c r="M15" s="57">
        <v>-1.45919901602655</v>
      </c>
      <c r="N15" s="56">
        <v>1437145.531</v>
      </c>
      <c r="O15" s="56">
        <v>35878155.035700001</v>
      </c>
      <c r="P15" s="56">
        <v>4568</v>
      </c>
      <c r="Q15" s="56">
        <v>2712</v>
      </c>
      <c r="R15" s="57">
        <v>68.436578171091497</v>
      </c>
      <c r="S15" s="56">
        <v>27.000849014886199</v>
      </c>
      <c r="T15" s="56">
        <v>27.010059882005901</v>
      </c>
      <c r="U15" s="58">
        <v>-3.4113249974705002E-2</v>
      </c>
    </row>
    <row r="16" spans="1:23" ht="12" thickBot="1">
      <c r="A16" s="75"/>
      <c r="B16" s="70" t="s">
        <v>14</v>
      </c>
      <c r="C16" s="71"/>
      <c r="D16" s="56">
        <v>985130.87919999997</v>
      </c>
      <c r="E16" s="59"/>
      <c r="F16" s="59"/>
      <c r="G16" s="56">
        <v>628953.0943</v>
      </c>
      <c r="H16" s="57">
        <v>56.630261958789099</v>
      </c>
      <c r="I16" s="56">
        <v>-72522.128200000006</v>
      </c>
      <c r="J16" s="57">
        <v>-7.3616744466373198</v>
      </c>
      <c r="K16" s="56">
        <v>16783.466100000001</v>
      </c>
      <c r="L16" s="57">
        <v>2.6684765926271998</v>
      </c>
      <c r="M16" s="57">
        <v>-5.3210459489056303</v>
      </c>
      <c r="N16" s="56">
        <v>13358608.3276</v>
      </c>
      <c r="O16" s="56">
        <v>330384685.38870001</v>
      </c>
      <c r="P16" s="56">
        <v>44199</v>
      </c>
      <c r="Q16" s="56">
        <v>42302</v>
      </c>
      <c r="R16" s="57">
        <v>4.4844215403527103</v>
      </c>
      <c r="S16" s="56">
        <v>22.288533206633598</v>
      </c>
      <c r="T16" s="56">
        <v>22.4558820717697</v>
      </c>
      <c r="U16" s="58">
        <v>-0.75082942239650396</v>
      </c>
    </row>
    <row r="17" spans="1:21" ht="12" thickBot="1">
      <c r="A17" s="75"/>
      <c r="B17" s="70" t="s">
        <v>15</v>
      </c>
      <c r="C17" s="71"/>
      <c r="D17" s="56">
        <v>470079.06300000002</v>
      </c>
      <c r="E17" s="59"/>
      <c r="F17" s="59"/>
      <c r="G17" s="56">
        <v>401740.03330000001</v>
      </c>
      <c r="H17" s="57">
        <v>17.010759206306901</v>
      </c>
      <c r="I17" s="56">
        <v>58714.1774</v>
      </c>
      <c r="J17" s="57">
        <v>12.4902770664347</v>
      </c>
      <c r="K17" s="56">
        <v>30487.177</v>
      </c>
      <c r="L17" s="57">
        <v>7.5887824147297902</v>
      </c>
      <c r="M17" s="57">
        <v>0.92586468074758099</v>
      </c>
      <c r="N17" s="56">
        <v>8839944.6801999994</v>
      </c>
      <c r="O17" s="56">
        <v>336986828.30150002</v>
      </c>
      <c r="P17" s="56">
        <v>9745</v>
      </c>
      <c r="Q17" s="56">
        <v>9570</v>
      </c>
      <c r="R17" s="57">
        <v>1.82863113897596</v>
      </c>
      <c r="S17" s="56">
        <v>48.237974653668601</v>
      </c>
      <c r="T17" s="56">
        <v>76.797682037617605</v>
      </c>
      <c r="U17" s="58">
        <v>-59.205859261292602</v>
      </c>
    </row>
    <row r="18" spans="1:21" ht="12" thickBot="1">
      <c r="A18" s="75"/>
      <c r="B18" s="70" t="s">
        <v>16</v>
      </c>
      <c r="C18" s="71"/>
      <c r="D18" s="56">
        <v>1346652.1784000001</v>
      </c>
      <c r="E18" s="59"/>
      <c r="F18" s="59"/>
      <c r="G18" s="56">
        <v>1208464.8343</v>
      </c>
      <c r="H18" s="57">
        <v>11.434949547377199</v>
      </c>
      <c r="I18" s="56">
        <v>158218.405</v>
      </c>
      <c r="J18" s="57">
        <v>11.7490178635425</v>
      </c>
      <c r="K18" s="56">
        <v>171649.8316</v>
      </c>
      <c r="L18" s="57">
        <v>14.2039575110539</v>
      </c>
      <c r="M18" s="57">
        <v>-7.8248993749667997E-2</v>
      </c>
      <c r="N18" s="56">
        <v>23053818.045400001</v>
      </c>
      <c r="O18" s="56">
        <v>623134228.44879997</v>
      </c>
      <c r="P18" s="56">
        <v>63647</v>
      </c>
      <c r="Q18" s="56">
        <v>60201</v>
      </c>
      <c r="R18" s="57">
        <v>5.7241574060231502</v>
      </c>
      <c r="S18" s="56">
        <v>21.158140657061601</v>
      </c>
      <c r="T18" s="56">
        <v>26.900850357967499</v>
      </c>
      <c r="U18" s="58">
        <v>-27.141844805674001</v>
      </c>
    </row>
    <row r="19" spans="1:21" ht="12" thickBot="1">
      <c r="A19" s="75"/>
      <c r="B19" s="70" t="s">
        <v>17</v>
      </c>
      <c r="C19" s="71"/>
      <c r="D19" s="56">
        <v>530546.07790000003</v>
      </c>
      <c r="E19" s="59"/>
      <c r="F19" s="59"/>
      <c r="G19" s="56">
        <v>433560.0036</v>
      </c>
      <c r="H19" s="57">
        <v>22.369700501589399</v>
      </c>
      <c r="I19" s="56">
        <v>29531.983499999998</v>
      </c>
      <c r="J19" s="57">
        <v>5.5663371628140403</v>
      </c>
      <c r="K19" s="56">
        <v>33698.678500000002</v>
      </c>
      <c r="L19" s="57">
        <v>7.7725524080146</v>
      </c>
      <c r="M19" s="57">
        <v>-0.12364564978416</v>
      </c>
      <c r="N19" s="56">
        <v>7778377.1300999997</v>
      </c>
      <c r="O19" s="56">
        <v>185773065.54679999</v>
      </c>
      <c r="P19" s="56">
        <v>11272</v>
      </c>
      <c r="Q19" s="56">
        <v>10411</v>
      </c>
      <c r="R19" s="57">
        <v>8.2700989338199999</v>
      </c>
      <c r="S19" s="56">
        <v>47.067608046486903</v>
      </c>
      <c r="T19" s="56">
        <v>48.957033378157703</v>
      </c>
      <c r="U19" s="58">
        <v>-4.0142794802844701</v>
      </c>
    </row>
    <row r="20" spans="1:21" ht="12" thickBot="1">
      <c r="A20" s="75"/>
      <c r="B20" s="70" t="s">
        <v>18</v>
      </c>
      <c r="C20" s="71"/>
      <c r="D20" s="56">
        <v>1194808.4268</v>
      </c>
      <c r="E20" s="59"/>
      <c r="F20" s="59"/>
      <c r="G20" s="56">
        <v>922353.71779999998</v>
      </c>
      <c r="H20" s="57">
        <v>29.539069853793102</v>
      </c>
      <c r="I20" s="56">
        <v>86774.434200000003</v>
      </c>
      <c r="J20" s="57">
        <v>7.2626232167113098</v>
      </c>
      <c r="K20" s="56">
        <v>77860.502500000002</v>
      </c>
      <c r="L20" s="57">
        <v>8.4415014540964908</v>
      </c>
      <c r="M20" s="57">
        <v>0.114485925646319</v>
      </c>
      <c r="N20" s="56">
        <v>15618334.9694</v>
      </c>
      <c r="O20" s="56">
        <v>365023009.04769999</v>
      </c>
      <c r="P20" s="56">
        <v>43410</v>
      </c>
      <c r="Q20" s="56">
        <v>42263</v>
      </c>
      <c r="R20" s="57">
        <v>2.7139578354589098</v>
      </c>
      <c r="S20" s="56">
        <v>27.523806192121601</v>
      </c>
      <c r="T20" s="56">
        <v>27.083680749118599</v>
      </c>
      <c r="U20" s="58">
        <v>1.59907187229432</v>
      </c>
    </row>
    <row r="21" spans="1:21" ht="12" thickBot="1">
      <c r="A21" s="75"/>
      <c r="B21" s="70" t="s">
        <v>19</v>
      </c>
      <c r="C21" s="71"/>
      <c r="D21" s="56">
        <v>320435.6936</v>
      </c>
      <c r="E21" s="59"/>
      <c r="F21" s="59"/>
      <c r="G21" s="56">
        <v>327971.20929999999</v>
      </c>
      <c r="H21" s="57">
        <v>-2.2976149998298001</v>
      </c>
      <c r="I21" s="56">
        <v>42813.615599999997</v>
      </c>
      <c r="J21" s="57">
        <v>13.3610632195814</v>
      </c>
      <c r="K21" s="56">
        <v>35091.209900000002</v>
      </c>
      <c r="L21" s="57">
        <v>10.699478766717499</v>
      </c>
      <c r="M21" s="57">
        <v>0.22006666974455</v>
      </c>
      <c r="N21" s="56">
        <v>4121861.5430999999</v>
      </c>
      <c r="O21" s="56">
        <v>117023550.8477</v>
      </c>
      <c r="P21" s="56">
        <v>28061</v>
      </c>
      <c r="Q21" s="56">
        <v>28831</v>
      </c>
      <c r="R21" s="57">
        <v>-2.6707363601678802</v>
      </c>
      <c r="S21" s="56">
        <v>11.419254253234</v>
      </c>
      <c r="T21" s="56">
        <v>11.9842338038916</v>
      </c>
      <c r="U21" s="58">
        <v>-4.9476046169793602</v>
      </c>
    </row>
    <row r="22" spans="1:21" ht="12" thickBot="1">
      <c r="A22" s="75"/>
      <c r="B22" s="70" t="s">
        <v>20</v>
      </c>
      <c r="C22" s="71"/>
      <c r="D22" s="56">
        <v>1158169.3234000001</v>
      </c>
      <c r="E22" s="59"/>
      <c r="F22" s="59"/>
      <c r="G22" s="56">
        <v>963259.98470000003</v>
      </c>
      <c r="H22" s="57">
        <v>20.234343977311902</v>
      </c>
      <c r="I22" s="56">
        <v>48419.635600000001</v>
      </c>
      <c r="J22" s="57">
        <v>4.1807043773060801</v>
      </c>
      <c r="K22" s="56">
        <v>119127.6427</v>
      </c>
      <c r="L22" s="57">
        <v>12.367132922800799</v>
      </c>
      <c r="M22" s="57">
        <v>-0.59354827727150195</v>
      </c>
      <c r="N22" s="56">
        <v>14987323.5154</v>
      </c>
      <c r="O22" s="56">
        <v>417922501.09100002</v>
      </c>
      <c r="P22" s="56">
        <v>69447</v>
      </c>
      <c r="Q22" s="56">
        <v>68285</v>
      </c>
      <c r="R22" s="57">
        <v>1.70169144028702</v>
      </c>
      <c r="S22" s="56">
        <v>16.677024542456799</v>
      </c>
      <c r="T22" s="56">
        <v>17.326729883576199</v>
      </c>
      <c r="U22" s="58">
        <v>-3.8958109071873901</v>
      </c>
    </row>
    <row r="23" spans="1:21" ht="12" thickBot="1">
      <c r="A23" s="75"/>
      <c r="B23" s="70" t="s">
        <v>21</v>
      </c>
      <c r="C23" s="71"/>
      <c r="D23" s="56">
        <v>2396150.5277</v>
      </c>
      <c r="E23" s="59"/>
      <c r="F23" s="59"/>
      <c r="G23" s="56">
        <v>2389399.5739000002</v>
      </c>
      <c r="H23" s="57">
        <v>0.28253766652268603</v>
      </c>
      <c r="I23" s="56">
        <v>247177.30160000001</v>
      </c>
      <c r="J23" s="57">
        <v>10.315599906707799</v>
      </c>
      <c r="K23" s="56">
        <v>223915.36679999999</v>
      </c>
      <c r="L23" s="57">
        <v>9.3711980719291503</v>
      </c>
      <c r="M23" s="57">
        <v>0.103887174571531</v>
      </c>
      <c r="N23" s="56">
        <v>43735866.370800003</v>
      </c>
      <c r="O23" s="56">
        <v>918908718.55270004</v>
      </c>
      <c r="P23" s="56">
        <v>74101</v>
      </c>
      <c r="Q23" s="56">
        <v>71405</v>
      </c>
      <c r="R23" s="57">
        <v>3.7756459631678401</v>
      </c>
      <c r="S23" s="56">
        <v>32.336277886938099</v>
      </c>
      <c r="T23" s="56">
        <v>33.488490088929296</v>
      </c>
      <c r="U23" s="58">
        <v>-3.5632183952027199</v>
      </c>
    </row>
    <row r="24" spans="1:21" ht="12" thickBot="1">
      <c r="A24" s="75"/>
      <c r="B24" s="70" t="s">
        <v>22</v>
      </c>
      <c r="C24" s="71"/>
      <c r="D24" s="56">
        <v>257101.09779999999</v>
      </c>
      <c r="E24" s="59"/>
      <c r="F24" s="59"/>
      <c r="G24" s="56">
        <v>213125.38800000001</v>
      </c>
      <c r="H24" s="57">
        <v>20.633726564758199</v>
      </c>
      <c r="I24" s="56">
        <v>42141.893300000003</v>
      </c>
      <c r="J24" s="57">
        <v>16.391175946196199</v>
      </c>
      <c r="K24" s="56">
        <v>33991.625099999997</v>
      </c>
      <c r="L24" s="57">
        <v>15.949120571219799</v>
      </c>
      <c r="M24" s="57">
        <v>0.23977283157315099</v>
      </c>
      <c r="N24" s="56">
        <v>3708711.6461</v>
      </c>
      <c r="O24" s="56">
        <v>89084028.731199995</v>
      </c>
      <c r="P24" s="56">
        <v>24742</v>
      </c>
      <c r="Q24" s="56">
        <v>23757</v>
      </c>
      <c r="R24" s="57">
        <v>4.1461463989561</v>
      </c>
      <c r="S24" s="56">
        <v>10.3912819416377</v>
      </c>
      <c r="T24" s="56">
        <v>10.449340139748299</v>
      </c>
      <c r="U24" s="58">
        <v>-0.55872026605251202</v>
      </c>
    </row>
    <row r="25" spans="1:21" ht="12" thickBot="1">
      <c r="A25" s="75"/>
      <c r="B25" s="70" t="s">
        <v>23</v>
      </c>
      <c r="C25" s="71"/>
      <c r="D25" s="56">
        <v>314217.41899999999</v>
      </c>
      <c r="E25" s="59"/>
      <c r="F25" s="59"/>
      <c r="G25" s="56">
        <v>239674.22649999999</v>
      </c>
      <c r="H25" s="57">
        <v>31.101880910837099</v>
      </c>
      <c r="I25" s="56">
        <v>19949.035899999999</v>
      </c>
      <c r="J25" s="57">
        <v>6.34880012810493</v>
      </c>
      <c r="K25" s="56">
        <v>19537.059399999998</v>
      </c>
      <c r="L25" s="57">
        <v>8.1515061862523606</v>
      </c>
      <c r="M25" s="57">
        <v>2.1086924678133001E-2</v>
      </c>
      <c r="N25" s="56">
        <v>4316853.1497</v>
      </c>
      <c r="O25" s="56">
        <v>104176770.1727</v>
      </c>
      <c r="P25" s="56">
        <v>19619</v>
      </c>
      <c r="Q25" s="56">
        <v>18438</v>
      </c>
      <c r="R25" s="57">
        <v>6.40525002711792</v>
      </c>
      <c r="S25" s="56">
        <v>16.0159752790662</v>
      </c>
      <c r="T25" s="56">
        <v>15.942327996528901</v>
      </c>
      <c r="U25" s="58">
        <v>0.45983638994228399</v>
      </c>
    </row>
    <row r="26" spans="1:21" ht="12" thickBot="1">
      <c r="A26" s="75"/>
      <c r="B26" s="70" t="s">
        <v>24</v>
      </c>
      <c r="C26" s="71"/>
      <c r="D26" s="56">
        <v>583295.58140000002</v>
      </c>
      <c r="E26" s="59"/>
      <c r="F26" s="59"/>
      <c r="G26" s="56">
        <v>437590.62430000002</v>
      </c>
      <c r="H26" s="57">
        <v>33.297092992583998</v>
      </c>
      <c r="I26" s="56">
        <v>125910.87300000001</v>
      </c>
      <c r="J26" s="57">
        <v>21.586118087470201</v>
      </c>
      <c r="K26" s="56">
        <v>94711.963699999993</v>
      </c>
      <c r="L26" s="57">
        <v>21.643965487493599</v>
      </c>
      <c r="M26" s="57">
        <v>0.329408324790124</v>
      </c>
      <c r="N26" s="56">
        <v>6735629.3198999995</v>
      </c>
      <c r="O26" s="56">
        <v>198854683.50130001</v>
      </c>
      <c r="P26" s="56">
        <v>42241</v>
      </c>
      <c r="Q26" s="56">
        <v>40255</v>
      </c>
      <c r="R26" s="57">
        <v>4.9335486274996798</v>
      </c>
      <c r="S26" s="56">
        <v>13.8087540872612</v>
      </c>
      <c r="T26" s="56">
        <v>14.885938198981499</v>
      </c>
      <c r="U26" s="58">
        <v>-7.8007335412976904</v>
      </c>
    </row>
    <row r="27" spans="1:21" ht="12" thickBot="1">
      <c r="A27" s="75"/>
      <c r="B27" s="70" t="s">
        <v>25</v>
      </c>
      <c r="C27" s="71"/>
      <c r="D27" s="56">
        <v>215841.28829999999</v>
      </c>
      <c r="E27" s="59"/>
      <c r="F27" s="59"/>
      <c r="G27" s="56">
        <v>178916.78760000001</v>
      </c>
      <c r="H27" s="57">
        <v>20.637806655992101</v>
      </c>
      <c r="I27" s="56">
        <v>51190.214800000002</v>
      </c>
      <c r="J27" s="57">
        <v>23.716599916161599</v>
      </c>
      <c r="K27" s="56">
        <v>45723.008999999998</v>
      </c>
      <c r="L27" s="57">
        <v>25.555460509508901</v>
      </c>
      <c r="M27" s="57">
        <v>0.11957230986263399</v>
      </c>
      <c r="N27" s="56">
        <v>2567065.7689999999</v>
      </c>
      <c r="O27" s="56">
        <v>72474387.354100004</v>
      </c>
      <c r="P27" s="56">
        <v>28683</v>
      </c>
      <c r="Q27" s="56">
        <v>27297</v>
      </c>
      <c r="R27" s="57">
        <v>5.0774810418727299</v>
      </c>
      <c r="S27" s="56">
        <v>7.5250597322455803</v>
      </c>
      <c r="T27" s="56">
        <v>7.5118329779829303</v>
      </c>
      <c r="U27" s="58">
        <v>0.17576942553657099</v>
      </c>
    </row>
    <row r="28" spans="1:21" ht="12" thickBot="1">
      <c r="A28" s="75"/>
      <c r="B28" s="70" t="s">
        <v>26</v>
      </c>
      <c r="C28" s="71"/>
      <c r="D28" s="56">
        <v>1001506.5617</v>
      </c>
      <c r="E28" s="59"/>
      <c r="F28" s="59"/>
      <c r="G28" s="56">
        <v>857449.61549999996</v>
      </c>
      <c r="H28" s="57">
        <v>16.800631033696</v>
      </c>
      <c r="I28" s="56">
        <v>59732.9421</v>
      </c>
      <c r="J28" s="57">
        <v>5.96430861107957</v>
      </c>
      <c r="K28" s="56">
        <v>48236.743199999997</v>
      </c>
      <c r="L28" s="57">
        <v>5.625606721145</v>
      </c>
      <c r="M28" s="57">
        <v>0.23832867099534999</v>
      </c>
      <c r="N28" s="56">
        <v>11888100.723099999</v>
      </c>
      <c r="O28" s="56">
        <v>301657763.60369998</v>
      </c>
      <c r="P28" s="56">
        <v>44447</v>
      </c>
      <c r="Q28" s="56">
        <v>43502</v>
      </c>
      <c r="R28" s="57">
        <v>2.1723139166015302</v>
      </c>
      <c r="S28" s="56">
        <v>22.5326020136342</v>
      </c>
      <c r="T28" s="56">
        <v>22.809885207576698</v>
      </c>
      <c r="U28" s="58">
        <v>-1.23058665738943</v>
      </c>
    </row>
    <row r="29" spans="1:21" ht="12" thickBot="1">
      <c r="A29" s="75"/>
      <c r="B29" s="70" t="s">
        <v>27</v>
      </c>
      <c r="C29" s="71"/>
      <c r="D29" s="56">
        <v>664460.39980000001</v>
      </c>
      <c r="E29" s="59"/>
      <c r="F29" s="59"/>
      <c r="G29" s="56">
        <v>685895.04689999996</v>
      </c>
      <c r="H29" s="57">
        <v>-3.1250622375649102</v>
      </c>
      <c r="I29" s="56">
        <v>94429.811700000006</v>
      </c>
      <c r="J29" s="57">
        <v>14.211503308312</v>
      </c>
      <c r="K29" s="56">
        <v>94931.097999999998</v>
      </c>
      <c r="L29" s="57">
        <v>13.8404699711792</v>
      </c>
      <c r="M29" s="57">
        <v>-5.2805277781569999E-3</v>
      </c>
      <c r="N29" s="56">
        <v>7106729.4780000001</v>
      </c>
      <c r="O29" s="56">
        <v>215730203.12310001</v>
      </c>
      <c r="P29" s="56">
        <v>98871</v>
      </c>
      <c r="Q29" s="56">
        <v>98120</v>
      </c>
      <c r="R29" s="57">
        <v>0.76538931920098197</v>
      </c>
      <c r="S29" s="56">
        <v>6.7204781968423504</v>
      </c>
      <c r="T29" s="56">
        <v>6.8093359152058701</v>
      </c>
      <c r="U29" s="58">
        <v>-1.3221933880430099</v>
      </c>
    </row>
    <row r="30" spans="1:21" ht="12" thickBot="1">
      <c r="A30" s="75"/>
      <c r="B30" s="70" t="s">
        <v>28</v>
      </c>
      <c r="C30" s="71"/>
      <c r="D30" s="56">
        <v>1190480.7009000001</v>
      </c>
      <c r="E30" s="59"/>
      <c r="F30" s="59"/>
      <c r="G30" s="56">
        <v>815944.05889999995</v>
      </c>
      <c r="H30" s="57">
        <v>45.902245125103903</v>
      </c>
      <c r="I30" s="56">
        <v>133638.85949999999</v>
      </c>
      <c r="J30" s="57">
        <v>11.225621666858601</v>
      </c>
      <c r="K30" s="56">
        <v>91198.073099999994</v>
      </c>
      <c r="L30" s="57">
        <v>11.177000690825199</v>
      </c>
      <c r="M30" s="57">
        <v>0.46536933245796802</v>
      </c>
      <c r="N30" s="56">
        <v>14874825.7215</v>
      </c>
      <c r="O30" s="56">
        <v>353011198.66790003</v>
      </c>
      <c r="P30" s="56">
        <v>84728</v>
      </c>
      <c r="Q30" s="56">
        <v>83695</v>
      </c>
      <c r="R30" s="57">
        <v>1.23424338371467</v>
      </c>
      <c r="S30" s="56">
        <v>14.0506172800019</v>
      </c>
      <c r="T30" s="56">
        <v>13.9038800597407</v>
      </c>
      <c r="U30" s="58">
        <v>1.0443471438796801</v>
      </c>
    </row>
    <row r="31" spans="1:21" ht="12" thickBot="1">
      <c r="A31" s="75"/>
      <c r="B31" s="70" t="s">
        <v>29</v>
      </c>
      <c r="C31" s="71"/>
      <c r="D31" s="56">
        <v>727246.53969999996</v>
      </c>
      <c r="E31" s="59"/>
      <c r="F31" s="59"/>
      <c r="G31" s="56">
        <v>667122.98919999995</v>
      </c>
      <c r="H31" s="57">
        <v>9.0123637580079397</v>
      </c>
      <c r="I31" s="56">
        <v>45607.554799999998</v>
      </c>
      <c r="J31" s="57">
        <v>6.2712646001469903</v>
      </c>
      <c r="K31" s="56">
        <v>32705.3904</v>
      </c>
      <c r="L31" s="57">
        <v>4.9024529104025696</v>
      </c>
      <c r="M31" s="57">
        <v>0.394496572039085</v>
      </c>
      <c r="N31" s="56">
        <v>22260898.355900001</v>
      </c>
      <c r="O31" s="56">
        <v>369030451.67449999</v>
      </c>
      <c r="P31" s="56">
        <v>27195</v>
      </c>
      <c r="Q31" s="56">
        <v>26102</v>
      </c>
      <c r="R31" s="57">
        <v>4.1874185886138902</v>
      </c>
      <c r="S31" s="56">
        <v>26.741920930318098</v>
      </c>
      <c r="T31" s="56">
        <v>27.735320327944201</v>
      </c>
      <c r="U31" s="58">
        <v>-3.7147645459526499</v>
      </c>
    </row>
    <row r="32" spans="1:21" ht="12" thickBot="1">
      <c r="A32" s="75"/>
      <c r="B32" s="70" t="s">
        <v>30</v>
      </c>
      <c r="C32" s="71"/>
      <c r="D32" s="56">
        <v>116496.9731</v>
      </c>
      <c r="E32" s="59"/>
      <c r="F32" s="59"/>
      <c r="G32" s="56">
        <v>87011.256200000003</v>
      </c>
      <c r="H32" s="57">
        <v>33.887244234499398</v>
      </c>
      <c r="I32" s="56">
        <v>24651.9244</v>
      </c>
      <c r="J32" s="57">
        <v>21.160999933310698</v>
      </c>
      <c r="K32" s="56">
        <v>21388.537899999999</v>
      </c>
      <c r="L32" s="57">
        <v>24.5813459477442</v>
      </c>
      <c r="M32" s="57">
        <v>0.152576418044919</v>
      </c>
      <c r="N32" s="56">
        <v>1365725.5092</v>
      </c>
      <c r="O32" s="56">
        <v>35512417.103699997</v>
      </c>
      <c r="P32" s="56">
        <v>21531</v>
      </c>
      <c r="Q32" s="56">
        <v>21100</v>
      </c>
      <c r="R32" s="57">
        <v>2.04265402843602</v>
      </c>
      <c r="S32" s="56">
        <v>5.4106624448469702</v>
      </c>
      <c r="T32" s="56">
        <v>5.2995623981042703</v>
      </c>
      <c r="U32" s="58">
        <v>2.05335387071705</v>
      </c>
    </row>
    <row r="33" spans="1:21" ht="12" thickBot="1">
      <c r="A33" s="75"/>
      <c r="B33" s="70" t="s">
        <v>69</v>
      </c>
      <c r="C33" s="71"/>
      <c r="D33" s="56">
        <v>1.4158999999999999</v>
      </c>
      <c r="E33" s="59"/>
      <c r="F33" s="59"/>
      <c r="G33" s="59"/>
      <c r="H33" s="59"/>
      <c r="I33" s="56">
        <v>-33.384900000000002</v>
      </c>
      <c r="J33" s="57">
        <v>-2357.8571933046101</v>
      </c>
      <c r="K33" s="59"/>
      <c r="L33" s="59"/>
      <c r="M33" s="59"/>
      <c r="N33" s="56">
        <v>8.2301000000000002</v>
      </c>
      <c r="O33" s="56">
        <v>521.44719999999995</v>
      </c>
      <c r="P33" s="56">
        <v>1</v>
      </c>
      <c r="Q33" s="59"/>
      <c r="R33" s="59"/>
      <c r="S33" s="56">
        <v>1.4158999999999999</v>
      </c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193872.88500000001</v>
      </c>
      <c r="E35" s="59"/>
      <c r="F35" s="59"/>
      <c r="G35" s="56">
        <v>124627.32769999999</v>
      </c>
      <c r="H35" s="57">
        <v>55.562097477277497</v>
      </c>
      <c r="I35" s="56">
        <v>25629.4166</v>
      </c>
      <c r="J35" s="57">
        <v>13.219701455415001</v>
      </c>
      <c r="K35" s="56">
        <v>17782.034599999999</v>
      </c>
      <c r="L35" s="57">
        <v>14.268166483361099</v>
      </c>
      <c r="M35" s="57">
        <v>0.44130956757895401</v>
      </c>
      <c r="N35" s="56">
        <v>2643129.3528</v>
      </c>
      <c r="O35" s="56">
        <v>58904023.8037</v>
      </c>
      <c r="P35" s="56">
        <v>13115</v>
      </c>
      <c r="Q35" s="56">
        <v>12529</v>
      </c>
      <c r="R35" s="57">
        <v>4.6771490142868597</v>
      </c>
      <c r="S35" s="56">
        <v>14.782530308806701</v>
      </c>
      <c r="T35" s="56">
        <v>14.69301781467</v>
      </c>
      <c r="U35" s="58">
        <v>0.60552890653244695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102246.78</v>
      </c>
      <c r="E37" s="59"/>
      <c r="F37" s="59"/>
      <c r="G37" s="56">
        <v>85723.96</v>
      </c>
      <c r="H37" s="57">
        <v>19.274447890648101</v>
      </c>
      <c r="I37" s="56">
        <v>8535.18</v>
      </c>
      <c r="J37" s="57">
        <v>8.3476271820002506</v>
      </c>
      <c r="K37" s="56">
        <v>1764.14</v>
      </c>
      <c r="L37" s="57">
        <v>2.0579310615141901</v>
      </c>
      <c r="M37" s="57">
        <v>3.8381534345346702</v>
      </c>
      <c r="N37" s="56">
        <v>1927321.19</v>
      </c>
      <c r="O37" s="56">
        <v>56153163.090000004</v>
      </c>
      <c r="P37" s="56">
        <v>74</v>
      </c>
      <c r="Q37" s="56">
        <v>86</v>
      </c>
      <c r="R37" s="57">
        <v>-13.953488372093</v>
      </c>
      <c r="S37" s="56">
        <v>1381.71324324324</v>
      </c>
      <c r="T37" s="56">
        <v>1506.9043023255799</v>
      </c>
      <c r="U37" s="58">
        <v>-9.0605673568331806</v>
      </c>
    </row>
    <row r="38" spans="1:21" ht="12" thickBot="1">
      <c r="A38" s="75"/>
      <c r="B38" s="70" t="s">
        <v>35</v>
      </c>
      <c r="C38" s="71"/>
      <c r="D38" s="56">
        <v>312645.13</v>
      </c>
      <c r="E38" s="59"/>
      <c r="F38" s="59"/>
      <c r="G38" s="56">
        <v>142109.44</v>
      </c>
      <c r="H38" s="57">
        <v>120.003069465336</v>
      </c>
      <c r="I38" s="56">
        <v>-59479.94</v>
      </c>
      <c r="J38" s="57">
        <v>-19.024745403838502</v>
      </c>
      <c r="K38" s="56">
        <v>-16279.79</v>
      </c>
      <c r="L38" s="57">
        <v>-11.4558118025094</v>
      </c>
      <c r="M38" s="57">
        <v>2.6536060968845399</v>
      </c>
      <c r="N38" s="56">
        <v>11163777.949999999</v>
      </c>
      <c r="O38" s="56">
        <v>119397696.77</v>
      </c>
      <c r="P38" s="56">
        <v>140</v>
      </c>
      <c r="Q38" s="56">
        <v>135</v>
      </c>
      <c r="R38" s="57">
        <v>3.7037037037037002</v>
      </c>
      <c r="S38" s="56">
        <v>2233.1795000000002</v>
      </c>
      <c r="T38" s="56">
        <v>1859.13659259259</v>
      </c>
      <c r="U38" s="58">
        <v>16.749343588699801</v>
      </c>
    </row>
    <row r="39" spans="1:21" ht="12" thickBot="1">
      <c r="A39" s="75"/>
      <c r="B39" s="70" t="s">
        <v>36</v>
      </c>
      <c r="C39" s="71"/>
      <c r="D39" s="56">
        <v>95835.199999999997</v>
      </c>
      <c r="E39" s="59"/>
      <c r="F39" s="59"/>
      <c r="G39" s="56">
        <v>8630.7800000000007</v>
      </c>
      <c r="H39" s="57">
        <v>1010.38863231365</v>
      </c>
      <c r="I39" s="56">
        <v>-2443.58</v>
      </c>
      <c r="J39" s="57">
        <v>-2.5497729435531</v>
      </c>
      <c r="K39" s="56">
        <v>-136.71</v>
      </c>
      <c r="L39" s="57">
        <v>-1.5839819807711499</v>
      </c>
      <c r="M39" s="57">
        <v>16.8741862336332</v>
      </c>
      <c r="N39" s="56">
        <v>7972002.5099999998</v>
      </c>
      <c r="O39" s="56">
        <v>106271932.44</v>
      </c>
      <c r="P39" s="56">
        <v>35</v>
      </c>
      <c r="Q39" s="56">
        <v>26</v>
      </c>
      <c r="R39" s="57">
        <v>34.615384615384599</v>
      </c>
      <c r="S39" s="56">
        <v>2738.14857142857</v>
      </c>
      <c r="T39" s="56">
        <v>2721.2750000000001</v>
      </c>
      <c r="U39" s="58">
        <v>0.61624017062625303</v>
      </c>
    </row>
    <row r="40" spans="1:21" ht="12" thickBot="1">
      <c r="A40" s="75"/>
      <c r="B40" s="70" t="s">
        <v>37</v>
      </c>
      <c r="C40" s="71"/>
      <c r="D40" s="56">
        <v>200891.95</v>
      </c>
      <c r="E40" s="59"/>
      <c r="F40" s="59"/>
      <c r="G40" s="56">
        <v>176866.76</v>
      </c>
      <c r="H40" s="57">
        <v>13.583779111462199</v>
      </c>
      <c r="I40" s="56">
        <v>-31926.95</v>
      </c>
      <c r="J40" s="57">
        <v>-15.892597986131401</v>
      </c>
      <c r="K40" s="56">
        <v>-47547.05</v>
      </c>
      <c r="L40" s="57">
        <v>-26.88297676737</v>
      </c>
      <c r="M40" s="57">
        <v>-0.32851880400571598</v>
      </c>
      <c r="N40" s="56">
        <v>8334402.5700000003</v>
      </c>
      <c r="O40" s="56">
        <v>87114311.670000002</v>
      </c>
      <c r="P40" s="56">
        <v>101</v>
      </c>
      <c r="Q40" s="56">
        <v>122</v>
      </c>
      <c r="R40" s="57">
        <v>-17.213114754098399</v>
      </c>
      <c r="S40" s="56">
        <v>1989.02920792079</v>
      </c>
      <c r="T40" s="56">
        <v>1619.42729508197</v>
      </c>
      <c r="U40" s="58">
        <v>18.582025410536001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0.18</v>
      </c>
      <c r="H41" s="59"/>
      <c r="I41" s="59"/>
      <c r="J41" s="59"/>
      <c r="K41" s="56">
        <v>0.18</v>
      </c>
      <c r="L41" s="57">
        <v>100</v>
      </c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33922.222800000003</v>
      </c>
      <c r="E42" s="59"/>
      <c r="F42" s="59"/>
      <c r="G42" s="56">
        <v>81016.238700000002</v>
      </c>
      <c r="H42" s="57">
        <v>-58.1291067762197</v>
      </c>
      <c r="I42" s="56">
        <v>2475.3971999999999</v>
      </c>
      <c r="J42" s="57">
        <v>7.2972729841276802</v>
      </c>
      <c r="K42" s="56">
        <v>4766.2078000000001</v>
      </c>
      <c r="L42" s="57">
        <v>5.8830277441650702</v>
      </c>
      <c r="M42" s="57">
        <v>-0.48063590513195797</v>
      </c>
      <c r="N42" s="56">
        <v>675500.85459999996</v>
      </c>
      <c r="O42" s="56">
        <v>19889946.907000002</v>
      </c>
      <c r="P42" s="56">
        <v>60</v>
      </c>
      <c r="Q42" s="56">
        <v>50</v>
      </c>
      <c r="R42" s="57">
        <v>20</v>
      </c>
      <c r="S42" s="56">
        <v>565.37037999999995</v>
      </c>
      <c r="T42" s="56">
        <v>620.25640399999997</v>
      </c>
      <c r="U42" s="58">
        <v>-9.7079765657337802</v>
      </c>
    </row>
    <row r="43" spans="1:21" ht="12" thickBot="1">
      <c r="A43" s="75"/>
      <c r="B43" s="70" t="s">
        <v>33</v>
      </c>
      <c r="C43" s="71"/>
      <c r="D43" s="56">
        <v>312734.8321</v>
      </c>
      <c r="E43" s="59"/>
      <c r="F43" s="59"/>
      <c r="G43" s="56">
        <v>300981.74890000001</v>
      </c>
      <c r="H43" s="57">
        <v>3.9049155780887199</v>
      </c>
      <c r="I43" s="56">
        <v>21709.238300000001</v>
      </c>
      <c r="J43" s="57">
        <v>6.9417397973303698</v>
      </c>
      <c r="K43" s="56">
        <v>19274.931199999999</v>
      </c>
      <c r="L43" s="57">
        <v>6.40401993491108</v>
      </c>
      <c r="M43" s="57">
        <v>0.126293944955819</v>
      </c>
      <c r="N43" s="56">
        <v>5733656.5964000002</v>
      </c>
      <c r="O43" s="56">
        <v>133959476.38600001</v>
      </c>
      <c r="P43" s="56">
        <v>1503</v>
      </c>
      <c r="Q43" s="56">
        <v>1592</v>
      </c>
      <c r="R43" s="57">
        <v>-5.5904522613065302</v>
      </c>
      <c r="S43" s="56">
        <v>208.07374058549601</v>
      </c>
      <c r="T43" s="56">
        <v>212.29768907035199</v>
      </c>
      <c r="U43" s="58">
        <v>-2.0300247753370502</v>
      </c>
    </row>
    <row r="44" spans="1:21" ht="12" thickBot="1">
      <c r="A44" s="75"/>
      <c r="B44" s="70" t="s">
        <v>38</v>
      </c>
      <c r="C44" s="71"/>
      <c r="D44" s="56">
        <v>196114.52</v>
      </c>
      <c r="E44" s="59"/>
      <c r="F44" s="59"/>
      <c r="G44" s="56">
        <v>124570.13</v>
      </c>
      <c r="H44" s="57">
        <v>57.433021864872401</v>
      </c>
      <c r="I44" s="56">
        <v>-40599.15</v>
      </c>
      <c r="J44" s="57">
        <v>-20.701756300349398</v>
      </c>
      <c r="K44" s="56">
        <v>-16935.599999999999</v>
      </c>
      <c r="L44" s="57">
        <v>-13.595233464073599</v>
      </c>
      <c r="M44" s="57">
        <v>1.3972667044568801</v>
      </c>
      <c r="N44" s="56">
        <v>7026753.0899999999</v>
      </c>
      <c r="O44" s="56">
        <v>59423759.329999998</v>
      </c>
      <c r="P44" s="56">
        <v>138</v>
      </c>
      <c r="Q44" s="56">
        <v>120</v>
      </c>
      <c r="R44" s="57">
        <v>15</v>
      </c>
      <c r="S44" s="56">
        <v>1421.11971014493</v>
      </c>
      <c r="T44" s="56">
        <v>1343.4196666666701</v>
      </c>
      <c r="U44" s="58">
        <v>5.4675227515025497</v>
      </c>
    </row>
    <row r="45" spans="1:21" ht="12" thickBot="1">
      <c r="A45" s="75"/>
      <c r="B45" s="70" t="s">
        <v>39</v>
      </c>
      <c r="C45" s="71"/>
      <c r="D45" s="56">
        <v>138622.92000000001</v>
      </c>
      <c r="E45" s="59"/>
      <c r="F45" s="59"/>
      <c r="G45" s="56">
        <v>86042.76</v>
      </c>
      <c r="H45" s="57">
        <v>61.109336799516903</v>
      </c>
      <c r="I45" s="56">
        <v>15785.81</v>
      </c>
      <c r="J45" s="57">
        <v>11.387590161857799</v>
      </c>
      <c r="K45" s="56">
        <v>9533.34</v>
      </c>
      <c r="L45" s="57">
        <v>11.0797701050036</v>
      </c>
      <c r="M45" s="57">
        <v>0.65585303786500904</v>
      </c>
      <c r="N45" s="56">
        <v>2995625.42</v>
      </c>
      <c r="O45" s="56">
        <v>26253175.350000001</v>
      </c>
      <c r="P45" s="56">
        <v>87</v>
      </c>
      <c r="Q45" s="56">
        <v>65</v>
      </c>
      <c r="R45" s="57">
        <v>33.846153846153797</v>
      </c>
      <c r="S45" s="56">
        <v>1593.3668965517199</v>
      </c>
      <c r="T45" s="56">
        <v>1249.44384615385</v>
      </c>
      <c r="U45" s="58">
        <v>21.584674009619299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19591.3616</v>
      </c>
      <c r="E47" s="62"/>
      <c r="F47" s="62"/>
      <c r="G47" s="61">
        <v>41438.480499999998</v>
      </c>
      <c r="H47" s="63">
        <v>-52.721814691057503</v>
      </c>
      <c r="I47" s="61">
        <v>1700.5417</v>
      </c>
      <c r="J47" s="63">
        <v>8.6800587663085107</v>
      </c>
      <c r="K47" s="61">
        <v>5257.7740000000003</v>
      </c>
      <c r="L47" s="63">
        <v>12.688143813574399</v>
      </c>
      <c r="M47" s="63">
        <v>-0.67656622365282304</v>
      </c>
      <c r="N47" s="61">
        <v>157927.7224</v>
      </c>
      <c r="O47" s="61">
        <v>7123383.9351000004</v>
      </c>
      <c r="P47" s="61">
        <v>16</v>
      </c>
      <c r="Q47" s="61">
        <v>15</v>
      </c>
      <c r="R47" s="63">
        <v>6.6666666666666696</v>
      </c>
      <c r="S47" s="61">
        <v>1224.4601</v>
      </c>
      <c r="T47" s="61">
        <v>387.62119999999999</v>
      </c>
      <c r="U47" s="64">
        <v>68.343500943803704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63411.682000000001</v>
      </c>
      <c r="D2" s="37">
        <v>565388.49287777802</v>
      </c>
      <c r="E2" s="37">
        <v>420275.561383761</v>
      </c>
      <c r="F2" s="37">
        <v>145112.93149401699</v>
      </c>
      <c r="G2" s="37">
        <v>420275.561383761</v>
      </c>
      <c r="H2" s="37">
        <v>0.25666056759557498</v>
      </c>
    </row>
    <row r="3" spans="1:8">
      <c r="A3" s="37">
        <v>2</v>
      </c>
      <c r="B3" s="37">
        <v>13</v>
      </c>
      <c r="C3" s="37">
        <v>6557</v>
      </c>
      <c r="D3" s="37">
        <v>60144.544798290597</v>
      </c>
      <c r="E3" s="37">
        <v>46728.0483145299</v>
      </c>
      <c r="F3" s="37">
        <v>13416.4964837607</v>
      </c>
      <c r="G3" s="37">
        <v>46728.0483145299</v>
      </c>
      <c r="H3" s="37">
        <v>0.22307087914217599</v>
      </c>
    </row>
    <row r="4" spans="1:8">
      <c r="A4" s="37">
        <v>3</v>
      </c>
      <c r="B4" s="37">
        <v>14</v>
      </c>
      <c r="C4" s="37">
        <v>102008</v>
      </c>
      <c r="D4" s="37">
        <v>87080.7697490508</v>
      </c>
      <c r="E4" s="37">
        <v>58682.921145358298</v>
      </c>
      <c r="F4" s="37">
        <v>28397.848603692401</v>
      </c>
      <c r="G4" s="37">
        <v>58682.921145358298</v>
      </c>
      <c r="H4" s="37">
        <v>0.32610929698404501</v>
      </c>
    </row>
    <row r="5" spans="1:8">
      <c r="A5" s="37">
        <v>4</v>
      </c>
      <c r="B5" s="37">
        <v>15</v>
      </c>
      <c r="C5" s="37">
        <v>2539</v>
      </c>
      <c r="D5" s="37">
        <v>39379.4750711671</v>
      </c>
      <c r="E5" s="37">
        <v>30095.935113002</v>
      </c>
      <c r="F5" s="37">
        <v>9283.5399581650399</v>
      </c>
      <c r="G5" s="37">
        <v>30095.935113002</v>
      </c>
      <c r="H5" s="37">
        <v>0.235745650275625</v>
      </c>
    </row>
    <row r="6" spans="1:8">
      <c r="A6" s="37">
        <v>5</v>
      </c>
      <c r="B6" s="37">
        <v>16</v>
      </c>
      <c r="C6" s="37">
        <v>2559</v>
      </c>
      <c r="D6" s="37">
        <v>160489.91917094</v>
      </c>
      <c r="E6" s="37">
        <v>131735.09483675199</v>
      </c>
      <c r="F6" s="37">
        <v>28754.824334188001</v>
      </c>
      <c r="G6" s="37">
        <v>131735.09483675199</v>
      </c>
      <c r="H6" s="37">
        <v>0.17916903742446799</v>
      </c>
    </row>
    <row r="7" spans="1:8">
      <c r="A7" s="37">
        <v>6</v>
      </c>
      <c r="B7" s="37">
        <v>17</v>
      </c>
      <c r="C7" s="37">
        <v>14586</v>
      </c>
      <c r="D7" s="37">
        <v>209953.10764358999</v>
      </c>
      <c r="E7" s="37">
        <v>149125.569240171</v>
      </c>
      <c r="F7" s="37">
        <v>60827.538403418803</v>
      </c>
      <c r="G7" s="37">
        <v>149125.569240171</v>
      </c>
      <c r="H7" s="37">
        <v>0.28971963828550601</v>
      </c>
    </row>
    <row r="8" spans="1:8">
      <c r="A8" s="37">
        <v>7</v>
      </c>
      <c r="B8" s="37">
        <v>18</v>
      </c>
      <c r="C8" s="37">
        <v>81452</v>
      </c>
      <c r="D8" s="37">
        <v>108927.769339316</v>
      </c>
      <c r="E8" s="37">
        <v>90522.896586324801</v>
      </c>
      <c r="F8" s="37">
        <v>18404.872752991501</v>
      </c>
      <c r="G8" s="37">
        <v>90522.896586324801</v>
      </c>
      <c r="H8" s="37">
        <v>0.168964010413719</v>
      </c>
    </row>
    <row r="9" spans="1:8">
      <c r="A9" s="37">
        <v>8</v>
      </c>
      <c r="B9" s="37">
        <v>19</v>
      </c>
      <c r="C9" s="37">
        <v>31368</v>
      </c>
      <c r="D9" s="37">
        <v>123339.950944444</v>
      </c>
      <c r="E9" s="37">
        <v>129675.42816752099</v>
      </c>
      <c r="F9" s="37">
        <v>-6352.5712401709397</v>
      </c>
      <c r="G9" s="37">
        <v>129675.42816752099</v>
      </c>
      <c r="H9" s="37">
        <v>-5.1511709981818199E-2</v>
      </c>
    </row>
    <row r="10" spans="1:8">
      <c r="A10" s="37">
        <v>9</v>
      </c>
      <c r="B10" s="37">
        <v>21</v>
      </c>
      <c r="C10" s="37">
        <v>278700</v>
      </c>
      <c r="D10" s="37">
        <v>985130.38372478599</v>
      </c>
      <c r="E10" s="37">
        <v>1057653.00753333</v>
      </c>
      <c r="F10" s="37">
        <v>-72562.008423931606</v>
      </c>
      <c r="G10" s="37">
        <v>1057653.00753333</v>
      </c>
      <c r="H10" s="37">
        <v>-7.3660208538635794E-2</v>
      </c>
    </row>
    <row r="11" spans="1:8">
      <c r="A11" s="37">
        <v>10</v>
      </c>
      <c r="B11" s="37">
        <v>22</v>
      </c>
      <c r="C11" s="37">
        <v>26076.284</v>
      </c>
      <c r="D11" s="37">
        <v>470079.09189743601</v>
      </c>
      <c r="E11" s="37">
        <v>411364.88192564098</v>
      </c>
      <c r="F11" s="37">
        <v>58709.936467521402</v>
      </c>
      <c r="G11" s="37">
        <v>411364.88192564098</v>
      </c>
      <c r="H11" s="37">
        <v>0.12489487666709601</v>
      </c>
    </row>
    <row r="12" spans="1:8">
      <c r="A12" s="37">
        <v>11</v>
      </c>
      <c r="B12" s="37">
        <v>23</v>
      </c>
      <c r="C12" s="37">
        <v>141355.36300000001</v>
      </c>
      <c r="D12" s="37">
        <v>1346652.54150513</v>
      </c>
      <c r="E12" s="37">
        <v>1188433.7613230799</v>
      </c>
      <c r="F12" s="37">
        <v>158203.39556666699</v>
      </c>
      <c r="G12" s="37">
        <v>1188433.7613230799</v>
      </c>
      <c r="H12" s="37">
        <v>0.117480343355489</v>
      </c>
    </row>
    <row r="13" spans="1:8">
      <c r="A13" s="37">
        <v>12</v>
      </c>
      <c r="B13" s="37">
        <v>24</v>
      </c>
      <c r="C13" s="37">
        <v>18500</v>
      </c>
      <c r="D13" s="37">
        <v>530546.03263846203</v>
      </c>
      <c r="E13" s="37">
        <v>501014.09307863202</v>
      </c>
      <c r="F13" s="37">
        <v>29531.939559829101</v>
      </c>
      <c r="G13" s="37">
        <v>501014.09307863202</v>
      </c>
      <c r="H13" s="37">
        <v>5.56632935561946E-2</v>
      </c>
    </row>
    <row r="14" spans="1:8">
      <c r="A14" s="37">
        <v>13</v>
      </c>
      <c r="B14" s="37">
        <v>25</v>
      </c>
      <c r="C14" s="37">
        <v>93951</v>
      </c>
      <c r="D14" s="37">
        <v>1194808.3979</v>
      </c>
      <c r="E14" s="37">
        <v>1108033.9926</v>
      </c>
      <c r="F14" s="37">
        <v>86774.405299999999</v>
      </c>
      <c r="G14" s="37">
        <v>1108033.9926</v>
      </c>
      <c r="H14" s="37">
        <v>7.2626209735816294E-2</v>
      </c>
    </row>
    <row r="15" spans="1:8">
      <c r="A15" s="37">
        <v>14</v>
      </c>
      <c r="B15" s="37">
        <v>26</v>
      </c>
      <c r="C15" s="37">
        <v>56244</v>
      </c>
      <c r="D15" s="37">
        <v>320435.295032917</v>
      </c>
      <c r="E15" s="37">
        <v>277622.078024688</v>
      </c>
      <c r="F15" s="37">
        <v>42813.217008229301</v>
      </c>
      <c r="G15" s="37">
        <v>277622.078024688</v>
      </c>
      <c r="H15" s="37">
        <v>0.13360955447754699</v>
      </c>
    </row>
    <row r="16" spans="1:8">
      <c r="A16" s="37">
        <v>15</v>
      </c>
      <c r="B16" s="37">
        <v>27</v>
      </c>
      <c r="C16" s="37">
        <v>144537.666</v>
      </c>
      <c r="D16" s="37">
        <v>1158170.97958415</v>
      </c>
      <c r="E16" s="37">
        <v>1109749.6855532599</v>
      </c>
      <c r="F16" s="37">
        <v>48421.294030890298</v>
      </c>
      <c r="G16" s="37">
        <v>1109749.6855532599</v>
      </c>
      <c r="H16" s="37">
        <v>4.1808415928601898E-2</v>
      </c>
    </row>
    <row r="17" spans="1:8">
      <c r="A17" s="37">
        <v>16</v>
      </c>
      <c r="B17" s="37">
        <v>29</v>
      </c>
      <c r="C17" s="37">
        <v>185969</v>
      </c>
      <c r="D17" s="37">
        <v>2396152.07373077</v>
      </c>
      <c r="E17" s="37">
        <v>2148973.2533854698</v>
      </c>
      <c r="F17" s="37">
        <v>246818.30752478601</v>
      </c>
      <c r="G17" s="37">
        <v>2148973.2533854698</v>
      </c>
      <c r="H17" s="37">
        <v>0.103021611542454</v>
      </c>
    </row>
    <row r="18" spans="1:8">
      <c r="A18" s="37">
        <v>17</v>
      </c>
      <c r="B18" s="37">
        <v>31</v>
      </c>
      <c r="C18" s="37">
        <v>24535.713</v>
      </c>
      <c r="D18" s="37">
        <v>257101.125110914</v>
      </c>
      <c r="E18" s="37">
        <v>214959.20862206499</v>
      </c>
      <c r="F18" s="37">
        <v>42141.916488848998</v>
      </c>
      <c r="G18" s="37">
        <v>214959.20862206499</v>
      </c>
      <c r="H18" s="37">
        <v>0.163911832243709</v>
      </c>
    </row>
    <row r="19" spans="1:8">
      <c r="A19" s="37">
        <v>18</v>
      </c>
      <c r="B19" s="37">
        <v>32</v>
      </c>
      <c r="C19" s="37">
        <v>19721.554</v>
      </c>
      <c r="D19" s="37">
        <v>314217.40994132799</v>
      </c>
      <c r="E19" s="37">
        <v>294268.37816398102</v>
      </c>
      <c r="F19" s="37">
        <v>19949.0317773475</v>
      </c>
      <c r="G19" s="37">
        <v>294268.37816398102</v>
      </c>
      <c r="H19" s="37">
        <v>6.3487989990982499E-2</v>
      </c>
    </row>
    <row r="20" spans="1:8">
      <c r="A20" s="37">
        <v>19</v>
      </c>
      <c r="B20" s="37">
        <v>33</v>
      </c>
      <c r="C20" s="37">
        <v>35916.964</v>
      </c>
      <c r="D20" s="37">
        <v>583295.62411656498</v>
      </c>
      <c r="E20" s="37">
        <v>457384.67783861601</v>
      </c>
      <c r="F20" s="37">
        <v>125910.946277949</v>
      </c>
      <c r="G20" s="37">
        <v>457384.67783861601</v>
      </c>
      <c r="H20" s="37">
        <v>0.215861290693974</v>
      </c>
    </row>
    <row r="21" spans="1:8">
      <c r="A21" s="37">
        <v>20</v>
      </c>
      <c r="B21" s="37">
        <v>34</v>
      </c>
      <c r="C21" s="37">
        <v>36664.754000000001</v>
      </c>
      <c r="D21" s="37">
        <v>215841.13516570599</v>
      </c>
      <c r="E21" s="37">
        <v>164651.07599336299</v>
      </c>
      <c r="F21" s="37">
        <v>51190.059172343397</v>
      </c>
      <c r="G21" s="37">
        <v>164651.07599336299</v>
      </c>
      <c r="H21" s="37">
        <v>0.23716544639669199</v>
      </c>
    </row>
    <row r="22" spans="1:8">
      <c r="A22" s="37">
        <v>21</v>
      </c>
      <c r="B22" s="37">
        <v>35</v>
      </c>
      <c r="C22" s="37">
        <v>38100.417999999998</v>
      </c>
      <c r="D22" s="37">
        <v>1001506.73518142</v>
      </c>
      <c r="E22" s="37">
        <v>941773.63069734501</v>
      </c>
      <c r="F22" s="37">
        <v>59723.1222840708</v>
      </c>
      <c r="G22" s="37">
        <v>941773.63069734501</v>
      </c>
      <c r="H22" s="37">
        <v>5.9633865118661103E-2</v>
      </c>
    </row>
    <row r="23" spans="1:8">
      <c r="A23" s="37">
        <v>22</v>
      </c>
      <c r="B23" s="37">
        <v>36</v>
      </c>
      <c r="C23" s="37">
        <v>142496.57699999999</v>
      </c>
      <c r="D23" s="37">
        <v>664460.40099911497</v>
      </c>
      <c r="E23" s="37">
        <v>570030.531918886</v>
      </c>
      <c r="F23" s="37">
        <v>94429.869080229502</v>
      </c>
      <c r="G23" s="37">
        <v>570030.531918886</v>
      </c>
      <c r="H23" s="37">
        <v>0.14211511918278399</v>
      </c>
    </row>
    <row r="24" spans="1:8">
      <c r="A24" s="37">
        <v>23</v>
      </c>
      <c r="B24" s="37">
        <v>37</v>
      </c>
      <c r="C24" s="37">
        <v>146477.57999999999</v>
      </c>
      <c r="D24" s="37">
        <v>1190480.7648283199</v>
      </c>
      <c r="E24" s="37">
        <v>1056841.8573348699</v>
      </c>
      <c r="F24" s="37">
        <v>133638.90749345301</v>
      </c>
      <c r="G24" s="37">
        <v>1056841.8573348699</v>
      </c>
      <c r="H24" s="37">
        <v>0.112256250954819</v>
      </c>
    </row>
    <row r="25" spans="1:8">
      <c r="A25" s="37">
        <v>24</v>
      </c>
      <c r="B25" s="37">
        <v>38</v>
      </c>
      <c r="C25" s="37">
        <v>147034.97899999999</v>
      </c>
      <c r="D25" s="37">
        <v>727246.47487610602</v>
      </c>
      <c r="E25" s="37">
        <v>681638.95953805302</v>
      </c>
      <c r="F25" s="37">
        <v>45607.515338053097</v>
      </c>
      <c r="G25" s="37">
        <v>681638.95953805302</v>
      </c>
      <c r="H25" s="37">
        <v>6.2712597329293102E-2</v>
      </c>
    </row>
    <row r="26" spans="1:8">
      <c r="A26" s="37">
        <v>25</v>
      </c>
      <c r="B26" s="37">
        <v>39</v>
      </c>
      <c r="C26" s="37">
        <v>60631.317999999999</v>
      </c>
      <c r="D26" s="37">
        <v>116496.87280358501</v>
      </c>
      <c r="E26" s="37">
        <v>91845.066931996596</v>
      </c>
      <c r="F26" s="37">
        <v>24651.805871588698</v>
      </c>
      <c r="G26" s="37">
        <v>91845.066931996596</v>
      </c>
      <c r="H26" s="37">
        <v>0.211609164077321</v>
      </c>
    </row>
    <row r="27" spans="1:8">
      <c r="A27" s="37">
        <v>26</v>
      </c>
      <c r="B27" s="37">
        <v>40</v>
      </c>
      <c r="C27" s="37">
        <v>2</v>
      </c>
      <c r="D27" s="37">
        <v>1.4158999999999999</v>
      </c>
      <c r="E27" s="37">
        <v>34.800800000000002</v>
      </c>
      <c r="F27" s="37">
        <v>-33.384900000000002</v>
      </c>
      <c r="G27" s="37">
        <v>34.800800000000002</v>
      </c>
      <c r="H27" s="37">
        <v>-23.578571933046099</v>
      </c>
    </row>
    <row r="28" spans="1:8">
      <c r="A28" s="37">
        <v>27</v>
      </c>
      <c r="B28" s="37">
        <v>42</v>
      </c>
      <c r="C28" s="37">
        <v>10256.6</v>
      </c>
      <c r="D28" s="37">
        <v>193872.8842</v>
      </c>
      <c r="E28" s="37">
        <v>168243.44459999999</v>
      </c>
      <c r="F28" s="37">
        <v>25629.439600000002</v>
      </c>
      <c r="G28" s="37">
        <v>168243.44459999999</v>
      </c>
      <c r="H28" s="37">
        <v>0.13219713373408401</v>
      </c>
    </row>
    <row r="29" spans="1:8">
      <c r="A29" s="37">
        <v>28</v>
      </c>
      <c r="B29" s="37">
        <v>75</v>
      </c>
      <c r="C29" s="37">
        <v>60</v>
      </c>
      <c r="D29" s="37">
        <v>33922.222222222197</v>
      </c>
      <c r="E29" s="37">
        <v>31446.8247863248</v>
      </c>
      <c r="F29" s="37">
        <v>2475.3974358974401</v>
      </c>
      <c r="G29" s="37">
        <v>31446.8247863248</v>
      </c>
      <c r="H29" s="37">
        <v>7.2972738038247401E-2</v>
      </c>
    </row>
    <row r="30" spans="1:8">
      <c r="A30" s="37">
        <v>29</v>
      </c>
      <c r="B30" s="37">
        <v>76</v>
      </c>
      <c r="C30" s="37">
        <v>1604</v>
      </c>
      <c r="D30" s="37">
        <v>312734.826849573</v>
      </c>
      <c r="E30" s="37">
        <v>291025.59298974398</v>
      </c>
      <c r="F30" s="37">
        <v>20982.7381333333</v>
      </c>
      <c r="G30" s="37">
        <v>291025.59298974398</v>
      </c>
      <c r="H30" s="37">
        <v>6.7250570065888193E-2</v>
      </c>
    </row>
    <row r="31" spans="1:8">
      <c r="A31" s="30">
        <v>30</v>
      </c>
      <c r="B31" s="39">
        <v>99</v>
      </c>
      <c r="C31" s="40">
        <v>14</v>
      </c>
      <c r="D31" s="40">
        <v>19591.361621662501</v>
      </c>
      <c r="E31" s="40">
        <v>17890.820375917101</v>
      </c>
      <c r="F31" s="40">
        <v>1700.5412457454099</v>
      </c>
      <c r="G31" s="40">
        <v>17890.820375917101</v>
      </c>
      <c r="H31" s="40">
        <v>8.6800564380634299E-2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70</v>
      </c>
      <c r="D34" s="34">
        <v>102246.78</v>
      </c>
      <c r="E34" s="34">
        <v>93711.6</v>
      </c>
      <c r="F34" s="30"/>
      <c r="G34" s="30"/>
      <c r="H34" s="30"/>
    </row>
    <row r="35" spans="1:8">
      <c r="A35" s="30"/>
      <c r="B35" s="33">
        <v>71</v>
      </c>
      <c r="C35" s="34">
        <v>126</v>
      </c>
      <c r="D35" s="34">
        <v>312645.13</v>
      </c>
      <c r="E35" s="34">
        <v>372125.07</v>
      </c>
      <c r="F35" s="30"/>
      <c r="G35" s="30"/>
      <c r="H35" s="30"/>
    </row>
    <row r="36" spans="1:8">
      <c r="A36" s="30"/>
      <c r="B36" s="33">
        <v>72</v>
      </c>
      <c r="C36" s="34">
        <v>31</v>
      </c>
      <c r="D36" s="34">
        <v>95835.199999999997</v>
      </c>
      <c r="E36" s="34">
        <v>98278.78</v>
      </c>
      <c r="F36" s="30"/>
      <c r="G36" s="30"/>
      <c r="H36" s="30"/>
    </row>
    <row r="37" spans="1:8">
      <c r="A37" s="30"/>
      <c r="B37" s="33">
        <v>73</v>
      </c>
      <c r="C37" s="34">
        <v>89</v>
      </c>
      <c r="D37" s="34">
        <v>200891.95</v>
      </c>
      <c r="E37" s="34">
        <v>232818.9</v>
      </c>
      <c r="F37" s="30"/>
      <c r="G37" s="30"/>
      <c r="H37" s="30"/>
    </row>
    <row r="38" spans="1:8">
      <c r="A38" s="30"/>
      <c r="B38" s="33">
        <v>77</v>
      </c>
      <c r="C38" s="34">
        <v>130</v>
      </c>
      <c r="D38" s="34">
        <v>196114.52</v>
      </c>
      <c r="E38" s="34">
        <v>236713.67</v>
      </c>
      <c r="F38" s="30"/>
      <c r="G38" s="30"/>
      <c r="H38" s="30"/>
    </row>
    <row r="39" spans="1:8">
      <c r="A39" s="30"/>
      <c r="B39" s="33">
        <v>78</v>
      </c>
      <c r="C39" s="34">
        <v>79</v>
      </c>
      <c r="D39" s="34">
        <v>138622.92000000001</v>
      </c>
      <c r="E39" s="34">
        <v>122837.11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2016-10-09T23:50:44Z</dcterms:modified>
</cp:coreProperties>
</file>