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<sst xmlns="http://schemas.openxmlformats.org/spreadsheetml/2006/main" count="121" uniqueCount="80">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</sst>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18539699.194400001</v>
      </c>
      <c r="F3" s="25">
        <f>RA!I7</f>
        <v>1644665.8192</v>
      </c>
      <c r="G3" s="16">
        <f>SUM(G4:G42)</f>
        <v>16895033.375200003</v>
      </c>
      <c r="H3" s="27">
        <f>RA!J7</f>
        <v>8.8710491036272003</v>
      </c>
      <c r="I3" s="20">
        <f>SUM(I4:I42)</f>
        <v>18539705.327050157</v>
      </c>
      <c r="J3" s="21">
        <f>SUM(J4:J42)</f>
        <v>16895033.86115716</v>
      </c>
      <c r="K3" s="22">
        <f>E3-I3</f>
        <v>-6.1326501555740833</v>
      </c>
      <c r="L3" s="22">
        <f>G3-J3</f>
        <v>-0.48595715686678886</v>
      </c>
    </row>
    <row r="4" spans="1:13">
      <c r="A4" s="70">
        <f>RA!A8</f>
        <v>42607</v>
      </c>
      <c r="B4" s="12">
        <v>12</v>
      </c>
      <c r="C4" s="65" t="s">
        <v>6</v>
      </c>
      <c r="D4" s="65"/>
      <c r="E4" s="15">
        <f>VLOOKUP(C4,RA!B8:D35,3,0)</f>
        <v>661465.57790000003</v>
      </c>
      <c r="F4" s="25">
        <f>VLOOKUP(C4,RA!B8:I38,8,0)</f>
        <v>149500.45069999999</v>
      </c>
      <c r="G4" s="16">
        <f t="shared" ref="G4:G42" si="0">E4-F4</f>
        <v>511965.12720000005</v>
      </c>
      <c r="H4" s="27">
        <f>RA!J8</f>
        <v>22.6013954005935</v>
      </c>
      <c r="I4" s="20">
        <f>VLOOKUP(B4,RMS!B:D,3,FALSE)</f>
        <v>661466.31668974401</v>
      </c>
      <c r="J4" s="21">
        <f>VLOOKUP(B4,RMS!B:E,4,FALSE)</f>
        <v>511965.13831794902</v>
      </c>
      <c r="K4" s="22">
        <f t="shared" ref="K4:K42" si="1">E4-I4</f>
        <v>-0.73878974397666752</v>
      </c>
      <c r="L4" s="22">
        <f t="shared" ref="L4:L42" si="2">G4-J4</f>
        <v>-1.1117948975879699E-2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203747.73019999999</v>
      </c>
      <c r="F5" s="25">
        <f>VLOOKUP(C5,RA!B9:I39,8,0)</f>
        <v>41859.608500000002</v>
      </c>
      <c r="G5" s="16">
        <f t="shared" si="0"/>
        <v>161888.12169999999</v>
      </c>
      <c r="H5" s="27">
        <f>RA!J9</f>
        <v>20.544822000672301</v>
      </c>
      <c r="I5" s="20">
        <f>VLOOKUP(B5,RMS!B:D,3,FALSE)</f>
        <v>203747.93076666701</v>
      </c>
      <c r="J5" s="21">
        <f>VLOOKUP(B5,RMS!B:E,4,FALSE)</f>
        <v>161888.200110256</v>
      </c>
      <c r="K5" s="22">
        <f t="shared" si="1"/>
        <v>-0.20056666701566428</v>
      </c>
      <c r="L5" s="22">
        <f t="shared" si="2"/>
        <v>-7.8410256013739854E-2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154331.6648</v>
      </c>
      <c r="F6" s="25">
        <f>VLOOKUP(C6,RA!B10:I40,8,0)</f>
        <v>37488.395400000001</v>
      </c>
      <c r="G6" s="16">
        <f t="shared" si="0"/>
        <v>116843.26939999999</v>
      </c>
      <c r="H6" s="27">
        <f>RA!J10</f>
        <v>24.2907995896899</v>
      </c>
      <c r="I6" s="20">
        <f>VLOOKUP(B6,RMS!B:D,3,FALSE)</f>
        <v>154333.98438537901</v>
      </c>
      <c r="J6" s="21">
        <f>VLOOKUP(B6,RMS!B:E,4,FALSE)</f>
        <v>116843.270397562</v>
      </c>
      <c r="K6" s="22">
        <f>E6-I6</f>
        <v>-2.3195853790093679</v>
      </c>
      <c r="L6" s="22">
        <f t="shared" si="2"/>
        <v>-9.9756200506817549E-4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45511.2526</v>
      </c>
      <c r="F7" s="25">
        <f>VLOOKUP(C7,RA!B11:I41,8,0)</f>
        <v>8771.64</v>
      </c>
      <c r="G7" s="16">
        <f t="shared" si="0"/>
        <v>36739.6126</v>
      </c>
      <c r="H7" s="27">
        <f>RA!J11</f>
        <v>19.273563127550599</v>
      </c>
      <c r="I7" s="20">
        <f>VLOOKUP(B7,RMS!B:D,3,FALSE)</f>
        <v>45511.297972505898</v>
      </c>
      <c r="J7" s="21">
        <f>VLOOKUP(B7,RMS!B:E,4,FALSE)</f>
        <v>36739.613063474797</v>
      </c>
      <c r="K7" s="22">
        <f t="shared" si="1"/>
        <v>-4.5372505897830706E-2</v>
      </c>
      <c r="L7" s="22">
        <f t="shared" si="2"/>
        <v>-4.6347479656105861E-4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137426.1404</v>
      </c>
      <c r="F8" s="25">
        <f>VLOOKUP(C8,RA!B12:I42,8,0)</f>
        <v>17093.773300000001</v>
      </c>
      <c r="G8" s="16">
        <f t="shared" si="0"/>
        <v>120332.3671</v>
      </c>
      <c r="H8" s="27">
        <f>RA!J12</f>
        <v>12.4385166099011</v>
      </c>
      <c r="I8" s="20">
        <f>VLOOKUP(B8,RMS!B:D,3,FALSE)</f>
        <v>137426.13925726499</v>
      </c>
      <c r="J8" s="21">
        <f>VLOOKUP(B8,RMS!B:E,4,FALSE)</f>
        <v>120332.367545299</v>
      </c>
      <c r="K8" s="22">
        <f t="shared" si="1"/>
        <v>1.1427350109443069E-3</v>
      </c>
      <c r="L8" s="22">
        <f t="shared" si="2"/>
        <v>-4.4529899605549872E-4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287324.21950000001</v>
      </c>
      <c r="F9" s="25">
        <f>VLOOKUP(C9,RA!B13:I43,8,0)</f>
        <v>64349.703699999998</v>
      </c>
      <c r="G9" s="16">
        <f t="shared" si="0"/>
        <v>222974.51579999999</v>
      </c>
      <c r="H9" s="27">
        <f>RA!J13</f>
        <v>22.396198904492302</v>
      </c>
      <c r="I9" s="20">
        <f>VLOOKUP(B9,RMS!B:D,3,FALSE)</f>
        <v>287324.59198290599</v>
      </c>
      <c r="J9" s="21">
        <f>VLOOKUP(B9,RMS!B:E,4,FALSE)</f>
        <v>222974.51329829</v>
      </c>
      <c r="K9" s="22">
        <f t="shared" si="1"/>
        <v>-0.37248290597926825</v>
      </c>
      <c r="L9" s="22">
        <f t="shared" si="2"/>
        <v>2.5017099978867918E-3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90566.165299999993</v>
      </c>
      <c r="F10" s="25">
        <f>VLOOKUP(C10,RA!B14:I43,8,0)</f>
        <v>14556.2418</v>
      </c>
      <c r="G10" s="16">
        <f t="shared" si="0"/>
        <v>76009.92349999999</v>
      </c>
      <c r="H10" s="27">
        <f>RA!J14</f>
        <v>16.0724943490569</v>
      </c>
      <c r="I10" s="20">
        <f>VLOOKUP(B10,RMS!B:D,3,FALSE)</f>
        <v>90566.173119658095</v>
      </c>
      <c r="J10" s="21">
        <f>VLOOKUP(B10,RMS!B:E,4,FALSE)</f>
        <v>76009.922156410306</v>
      </c>
      <c r="K10" s="22">
        <f t="shared" si="1"/>
        <v>-7.8196581016527489E-3</v>
      </c>
      <c r="L10" s="22">
        <f t="shared" si="2"/>
        <v>1.3435896835289896E-3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90735.740600000005</v>
      </c>
      <c r="F11" s="25">
        <f>VLOOKUP(C11,RA!B15:I44,8,0)</f>
        <v>-2267.0864999999999</v>
      </c>
      <c r="G11" s="16">
        <f t="shared" si="0"/>
        <v>93002.82710000001</v>
      </c>
      <c r="H11" s="27">
        <f>RA!J15</f>
        <v>-2.49855953674775</v>
      </c>
      <c r="I11" s="20">
        <f>VLOOKUP(B11,RMS!B:D,3,FALSE)</f>
        <v>90735.788011965793</v>
      </c>
      <c r="J11" s="21">
        <f>VLOOKUP(B11,RMS!B:E,4,FALSE)</f>
        <v>93002.827212820499</v>
      </c>
      <c r="K11" s="22">
        <f t="shared" si="1"/>
        <v>-4.7411965788342059E-2</v>
      </c>
      <c r="L11" s="22">
        <f t="shared" si="2"/>
        <v>-1.1282048944849521E-4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1159331.0804000001</v>
      </c>
      <c r="F12" s="25">
        <f>VLOOKUP(C12,RA!B16:I45,8,0)</f>
        <v>-28686.0713</v>
      </c>
      <c r="G12" s="16">
        <f t="shared" si="0"/>
        <v>1188017.1517</v>
      </c>
      <c r="H12" s="27">
        <f>RA!J16</f>
        <v>-2.4743640350004701</v>
      </c>
      <c r="I12" s="20">
        <f>VLOOKUP(B12,RMS!B:D,3,FALSE)</f>
        <v>1159330.1385650299</v>
      </c>
      <c r="J12" s="21">
        <f>VLOOKUP(B12,RMS!B:E,4,FALSE)</f>
        <v>1188017.1514000001</v>
      </c>
      <c r="K12" s="22">
        <f t="shared" si="1"/>
        <v>0.94183497014455497</v>
      </c>
      <c r="L12" s="22">
        <f t="shared" si="2"/>
        <v>2.9999995604157448E-4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1057294.0802</v>
      </c>
      <c r="F13" s="25">
        <f>VLOOKUP(C13,RA!B17:I46,8,0)</f>
        <v>72264.290900000007</v>
      </c>
      <c r="G13" s="16">
        <f t="shared" si="0"/>
        <v>985029.78929999995</v>
      </c>
      <c r="H13" s="27">
        <f>RA!J17</f>
        <v>6.83483358635001</v>
      </c>
      <c r="I13" s="20">
        <f>VLOOKUP(B13,RMS!B:D,3,FALSE)</f>
        <v>1057294.05733675</v>
      </c>
      <c r="J13" s="21">
        <f>VLOOKUP(B13,RMS!B:E,4,FALSE)</f>
        <v>985029.79079401703</v>
      </c>
      <c r="K13" s="22">
        <f t="shared" si="1"/>
        <v>2.2863249992951751E-2</v>
      </c>
      <c r="L13" s="22">
        <f t="shared" si="2"/>
        <v>-1.4940170804038644E-3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1654895.8729000001</v>
      </c>
      <c r="F14" s="25">
        <f>VLOOKUP(C14,RA!B18:I47,8,0)</f>
        <v>230851.7395</v>
      </c>
      <c r="G14" s="16">
        <f t="shared" si="0"/>
        <v>1424044.1334000002</v>
      </c>
      <c r="H14" s="27">
        <f>RA!J18</f>
        <v>13.9496232530607</v>
      </c>
      <c r="I14" s="20">
        <f>VLOOKUP(B14,RMS!B:D,3,FALSE)</f>
        <v>1654895.62842479</v>
      </c>
      <c r="J14" s="21">
        <f>VLOOKUP(B14,RMS!B:E,4,FALSE)</f>
        <v>1424044.12363932</v>
      </c>
      <c r="K14" s="22">
        <f t="shared" si="1"/>
        <v>0.24447521008551121</v>
      </c>
      <c r="L14" s="22">
        <f t="shared" si="2"/>
        <v>9.7606801427900791E-3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382521.24489999999</v>
      </c>
      <c r="F15" s="25">
        <f>VLOOKUP(C15,RA!B19:I48,8,0)</f>
        <v>36435.261200000001</v>
      </c>
      <c r="G15" s="16">
        <f t="shared" si="0"/>
        <v>346085.98369999998</v>
      </c>
      <c r="H15" s="27">
        <f>RA!J19</f>
        <v>9.5250294423581696</v>
      </c>
      <c r="I15" s="20">
        <f>VLOOKUP(B15,RMS!B:D,3,FALSE)</f>
        <v>382521.21004273498</v>
      </c>
      <c r="J15" s="21">
        <f>VLOOKUP(B15,RMS!B:E,4,FALSE)</f>
        <v>346085.98309230799</v>
      </c>
      <c r="K15" s="22">
        <f t="shared" si="1"/>
        <v>3.4857265010941774E-2</v>
      </c>
      <c r="L15" s="22">
        <f t="shared" si="2"/>
        <v>6.0769199626520276E-4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992422.41460000002</v>
      </c>
      <c r="F16" s="25">
        <f>VLOOKUP(C16,RA!B20:I49,8,0)</f>
        <v>41805.015599999999</v>
      </c>
      <c r="G16" s="16">
        <f t="shared" si="0"/>
        <v>950617.39899999998</v>
      </c>
      <c r="H16" s="27">
        <f>RA!J20</f>
        <v>4.2124215439903896</v>
      </c>
      <c r="I16" s="20">
        <f>VLOOKUP(B16,RMS!B:D,3,FALSE)</f>
        <v>992422.51064690296</v>
      </c>
      <c r="J16" s="21">
        <f>VLOOKUP(B16,RMS!B:E,4,FALSE)</f>
        <v>950617.39899999998</v>
      </c>
      <c r="K16" s="22">
        <f t="shared" si="1"/>
        <v>-9.6046902937814593E-2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335960.16480000003</v>
      </c>
      <c r="F17" s="25">
        <f>VLOOKUP(C17,RA!B21:I50,8,0)</f>
        <v>44480.094100000002</v>
      </c>
      <c r="G17" s="16">
        <f t="shared" si="0"/>
        <v>291480.07070000004</v>
      </c>
      <c r="H17" s="27">
        <f>RA!J21</f>
        <v>13.239692904210701</v>
      </c>
      <c r="I17" s="20">
        <f>VLOOKUP(B17,RMS!B:D,3,FALSE)</f>
        <v>335959.409794554</v>
      </c>
      <c r="J17" s="21">
        <f>VLOOKUP(B17,RMS!B:E,4,FALSE)</f>
        <v>291480.07050744299</v>
      </c>
      <c r="K17" s="22">
        <f t="shared" si="1"/>
        <v>0.755005446029827</v>
      </c>
      <c r="L17" s="22">
        <f t="shared" si="2"/>
        <v>1.925570541061461E-4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1445156.2816999999</v>
      </c>
      <c r="F18" s="25">
        <f>VLOOKUP(C18,RA!B22:I51,8,0)</f>
        <v>78540.875400000004</v>
      </c>
      <c r="G18" s="16">
        <f t="shared" si="0"/>
        <v>1366615.4062999999</v>
      </c>
      <c r="H18" s="27">
        <f>RA!J22</f>
        <v>5.4347669103032201</v>
      </c>
      <c r="I18" s="20">
        <f>VLOOKUP(B18,RMS!B:D,3,FALSE)</f>
        <v>1445157.8405603601</v>
      </c>
      <c r="J18" s="21">
        <f>VLOOKUP(B18,RMS!B:E,4,FALSE)</f>
        <v>1366615.4047221199</v>
      </c>
      <c r="K18" s="22">
        <f t="shared" si="1"/>
        <v>-1.5588603601790965</v>
      </c>
      <c r="L18" s="22">
        <f t="shared" si="2"/>
        <v>1.5778800006955862E-3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2839764.0465000002</v>
      </c>
      <c r="F19" s="25">
        <f>VLOOKUP(C19,RA!B23:I52,8,0)</f>
        <v>149506.8088</v>
      </c>
      <c r="G19" s="16">
        <f t="shared" si="0"/>
        <v>2690257.2377000004</v>
      </c>
      <c r="H19" s="27">
        <f>RA!J23</f>
        <v>5.2647616615988397</v>
      </c>
      <c r="I19" s="20">
        <f>VLOOKUP(B19,RMS!B:D,3,FALSE)</f>
        <v>2839766.0542162401</v>
      </c>
      <c r="J19" s="21">
        <f>VLOOKUP(B19,RMS!B:E,4,FALSE)</f>
        <v>2690257.2690470102</v>
      </c>
      <c r="K19" s="22">
        <f t="shared" si="1"/>
        <v>-2.0077162398956716</v>
      </c>
      <c r="L19" s="22">
        <f t="shared" si="2"/>
        <v>-3.1347009819000959E-2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300126.42619999999</v>
      </c>
      <c r="F20" s="25">
        <f>VLOOKUP(C20,RA!B24:I53,8,0)</f>
        <v>43012.113499999999</v>
      </c>
      <c r="G20" s="16">
        <f t="shared" si="0"/>
        <v>257114.31269999998</v>
      </c>
      <c r="H20" s="27">
        <f>RA!J24</f>
        <v>14.3313316473296</v>
      </c>
      <c r="I20" s="20">
        <f>VLOOKUP(B20,RMS!B:D,3,FALSE)</f>
        <v>300126.57956340699</v>
      </c>
      <c r="J20" s="21">
        <f>VLOOKUP(B20,RMS!B:E,4,FALSE)</f>
        <v>257114.29103312499</v>
      </c>
      <c r="K20" s="22">
        <f t="shared" si="1"/>
        <v>-0.15336340700741857</v>
      </c>
      <c r="L20" s="22">
        <f t="shared" si="2"/>
        <v>2.1666874992661178E-2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299184.24400000001</v>
      </c>
      <c r="F21" s="25">
        <f>VLOOKUP(C21,RA!B25:I54,8,0)</f>
        <v>15869.147999999999</v>
      </c>
      <c r="G21" s="16">
        <f t="shared" si="0"/>
        <v>283315.09600000002</v>
      </c>
      <c r="H21" s="27">
        <f>RA!J25</f>
        <v>5.3041389438943902</v>
      </c>
      <c r="I21" s="20">
        <f>VLOOKUP(B21,RMS!B:D,3,FALSE)</f>
        <v>299184.21960108198</v>
      </c>
      <c r="J21" s="21">
        <f>VLOOKUP(B21,RMS!B:E,4,FALSE)</f>
        <v>283315.081029177</v>
      </c>
      <c r="K21" s="22">
        <f t="shared" si="1"/>
        <v>2.4398918030783534E-2</v>
      </c>
      <c r="L21" s="22">
        <f t="shared" si="2"/>
        <v>1.4970823016483337E-2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609686.06310000003</v>
      </c>
      <c r="F22" s="25">
        <f>VLOOKUP(C22,RA!B26:I55,8,0)</f>
        <v>114094.59110000001</v>
      </c>
      <c r="G22" s="16">
        <f t="shared" si="0"/>
        <v>495591.47200000001</v>
      </c>
      <c r="H22" s="27">
        <f>RA!J26</f>
        <v>18.713662326456401</v>
      </c>
      <c r="I22" s="20">
        <f>VLOOKUP(B22,RMS!B:D,3,FALSE)</f>
        <v>609686.01056967699</v>
      </c>
      <c r="J22" s="21">
        <f>VLOOKUP(B22,RMS!B:E,4,FALSE)</f>
        <v>495591.47984188801</v>
      </c>
      <c r="K22" s="22">
        <f t="shared" si="1"/>
        <v>5.2530323038809001E-2</v>
      </c>
      <c r="L22" s="22">
        <f t="shared" si="2"/>
        <v>-7.8418880002573133E-3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243838.91320000001</v>
      </c>
      <c r="F23" s="25">
        <f>VLOOKUP(C23,RA!B27:I56,8,0)</f>
        <v>62301.788699999997</v>
      </c>
      <c r="G23" s="16">
        <f t="shared" si="0"/>
        <v>181537.12450000001</v>
      </c>
      <c r="H23" s="27">
        <f>RA!J27</f>
        <v>25.5503881158211</v>
      </c>
      <c r="I23" s="20">
        <f>VLOOKUP(B23,RMS!B:D,3,FALSE)</f>
        <v>243838.659674578</v>
      </c>
      <c r="J23" s="21">
        <f>VLOOKUP(B23,RMS!B:E,4,FALSE)</f>
        <v>181537.105679981</v>
      </c>
      <c r="K23" s="22">
        <f t="shared" si="1"/>
        <v>0.25352542201289907</v>
      </c>
      <c r="L23" s="22">
        <f t="shared" si="2"/>
        <v>1.8820019002305344E-2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1278715.0019</v>
      </c>
      <c r="F24" s="25">
        <f>VLOOKUP(C24,RA!B28:I57,8,0)</f>
        <v>99721.23</v>
      </c>
      <c r="G24" s="16">
        <f t="shared" si="0"/>
        <v>1178993.7719000001</v>
      </c>
      <c r="H24" s="27">
        <f>RA!J28</f>
        <v>7.7985500953556901</v>
      </c>
      <c r="I24" s="20">
        <f>VLOOKUP(B24,RMS!B:D,3,FALSE)</f>
        <v>1278715.8539734499</v>
      </c>
      <c r="J24" s="21">
        <f>VLOOKUP(B24,RMS!B:E,4,FALSE)</f>
        <v>1178994.1759247801</v>
      </c>
      <c r="K24" s="22">
        <f t="shared" si="1"/>
        <v>-0.85207344987429678</v>
      </c>
      <c r="L24" s="22">
        <f t="shared" si="2"/>
        <v>-0.40402478002943099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732922.51029999997</v>
      </c>
      <c r="F25" s="25">
        <f>VLOOKUP(C25,RA!B29:I58,8,0)</f>
        <v>116079.0864</v>
      </c>
      <c r="G25" s="16">
        <f t="shared" si="0"/>
        <v>616843.42389999994</v>
      </c>
      <c r="H25" s="27">
        <f>RA!J29</f>
        <v>15.8378388941126</v>
      </c>
      <c r="I25" s="20">
        <f>VLOOKUP(B25,RMS!B:D,3,FALSE)</f>
        <v>732922.65854247799</v>
      </c>
      <c r="J25" s="21">
        <f>VLOOKUP(B25,RMS!B:E,4,FALSE)</f>
        <v>616843.38729417499</v>
      </c>
      <c r="K25" s="22">
        <f t="shared" si="1"/>
        <v>-0.14824247802607715</v>
      </c>
      <c r="L25" s="22">
        <f t="shared" si="2"/>
        <v>3.6605824949219823E-2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1469404.5177</v>
      </c>
      <c r="F26" s="25">
        <f>VLOOKUP(C26,RA!B30:I59,8,0)</f>
        <v>148972.70730000001</v>
      </c>
      <c r="G26" s="16">
        <f t="shared" si="0"/>
        <v>1320431.8103999998</v>
      </c>
      <c r="H26" s="27">
        <f>RA!J30</f>
        <v>10.138304701361699</v>
      </c>
      <c r="I26" s="20">
        <f>VLOOKUP(B26,RMS!B:D,3,FALSE)</f>
        <v>1469404.5481628301</v>
      </c>
      <c r="J26" s="21">
        <f>VLOOKUP(B26,RMS!B:E,4,FALSE)</f>
        <v>1320431.8318256701</v>
      </c>
      <c r="K26" s="22">
        <f t="shared" si="1"/>
        <v>-3.0462830094620585E-2</v>
      </c>
      <c r="L26" s="22">
        <f t="shared" si="2"/>
        <v>-2.1425670245662332E-2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690786.23019999999</v>
      </c>
      <c r="F27" s="25">
        <f>VLOOKUP(C27,RA!B31:I60,8,0)</f>
        <v>45731.941099999996</v>
      </c>
      <c r="G27" s="16">
        <f t="shared" si="0"/>
        <v>645054.28909999994</v>
      </c>
      <c r="H27" s="27">
        <f>RA!J31</f>
        <v>6.6202739864631397</v>
      </c>
      <c r="I27" s="20">
        <f>VLOOKUP(B27,RMS!B:D,3,FALSE)</f>
        <v>690786.19030177</v>
      </c>
      <c r="J27" s="21">
        <f>VLOOKUP(B27,RMS!B:E,4,FALSE)</f>
        <v>645054.30677168095</v>
      </c>
      <c r="K27" s="22">
        <f t="shared" si="1"/>
        <v>3.989822999574244E-2</v>
      </c>
      <c r="L27" s="22">
        <f t="shared" si="2"/>
        <v>-1.7671681009232998E-2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115685.7003</v>
      </c>
      <c r="F28" s="25">
        <f>VLOOKUP(C28,RA!B32:I61,8,0)</f>
        <v>26629.5615</v>
      </c>
      <c r="G28" s="16">
        <f t="shared" si="0"/>
        <v>89056.138800000001</v>
      </c>
      <c r="H28" s="27">
        <f>RA!J32</f>
        <v>23.0188877544444</v>
      </c>
      <c r="I28" s="20">
        <f>VLOOKUP(B28,RMS!B:D,3,FALSE)</f>
        <v>115685.615861705</v>
      </c>
      <c r="J28" s="21">
        <f>VLOOKUP(B28,RMS!B:E,4,FALSE)</f>
        <v>89056.157001630796</v>
      </c>
      <c r="K28" s="22">
        <f t="shared" si="1"/>
        <v>8.4438295001746155E-2</v>
      </c>
      <c r="L28" s="22">
        <f t="shared" si="2"/>
        <v>-1.8201630795374513E-2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192655.435</v>
      </c>
      <c r="F30" s="25">
        <f>VLOOKUP(C30,RA!B34:I64,8,0)</f>
        <v>29957.481899999999</v>
      </c>
      <c r="G30" s="16">
        <f t="shared" si="0"/>
        <v>162697.95309999998</v>
      </c>
      <c r="H30" s="27">
        <f>RA!J34</f>
        <v>0</v>
      </c>
      <c r="I30" s="20">
        <f>VLOOKUP(B30,RMS!B:D,3,FALSE)</f>
        <v>192655.44649999999</v>
      </c>
      <c r="J30" s="21">
        <f>VLOOKUP(B30,RMS!B:E,4,FALSE)</f>
        <v>162697.954</v>
      </c>
      <c r="K30" s="22">
        <f t="shared" si="1"/>
        <v>-1.1499999993247911E-2</v>
      </c>
      <c r="L30" s="22">
        <f t="shared" si="2"/>
        <v>-9.0000001364387572E-4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15.549772525233999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113172.69</v>
      </c>
      <c r="F32" s="25">
        <f>VLOOKUP(C32,RA!B34:I65,8,0)</f>
        <v>5280.72</v>
      </c>
      <c r="G32" s="16">
        <f t="shared" si="0"/>
        <v>107891.97</v>
      </c>
      <c r="H32" s="27">
        <f>RA!J34</f>
        <v>0</v>
      </c>
      <c r="I32" s="20">
        <f>VLOOKUP(B32,RMS!B:D,3,FALSE)</f>
        <v>113172.69</v>
      </c>
      <c r="J32" s="21">
        <f>VLOOKUP(B32,RMS!B:E,4,FALSE)</f>
        <v>107891.97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140161.57999999999</v>
      </c>
      <c r="F33" s="25">
        <f>VLOOKUP(C33,RA!B34:I65,8,0)</f>
        <v>-7994.93</v>
      </c>
      <c r="G33" s="16">
        <f t="shared" si="0"/>
        <v>148156.50999999998</v>
      </c>
      <c r="H33" s="27">
        <f>RA!J34</f>
        <v>0</v>
      </c>
      <c r="I33" s="20">
        <f>VLOOKUP(B33,RMS!B:D,3,FALSE)</f>
        <v>140161.57999999999</v>
      </c>
      <c r="J33" s="21">
        <f>VLOOKUP(B33,RMS!B:E,4,FALSE)</f>
        <v>148156.51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235623.98</v>
      </c>
      <c r="F34" s="25">
        <f>VLOOKUP(C34,RA!B34:I66,8,0)</f>
        <v>-989.3</v>
      </c>
      <c r="G34" s="16">
        <f t="shared" si="0"/>
        <v>236613.28</v>
      </c>
      <c r="H34" s="27">
        <f>RA!J35</f>
        <v>15.549772525233999</v>
      </c>
      <c r="I34" s="20">
        <f>VLOOKUP(B34,RMS!B:D,3,FALSE)</f>
        <v>235623.98</v>
      </c>
      <c r="J34" s="21">
        <f>VLOOKUP(B34,RMS!B:E,4,FALSE)</f>
        <v>236613.28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137271.9</v>
      </c>
      <c r="F35" s="25">
        <f>VLOOKUP(C35,RA!B34:I67,8,0)</f>
        <v>-27488.1</v>
      </c>
      <c r="G35" s="16">
        <f t="shared" si="0"/>
        <v>164760</v>
      </c>
      <c r="H35" s="27">
        <f>RA!J34</f>
        <v>0</v>
      </c>
      <c r="I35" s="20">
        <f>VLOOKUP(B35,RMS!B:D,3,FALSE)</f>
        <v>137271.9</v>
      </c>
      <c r="J35" s="21">
        <f>VLOOKUP(B35,RMS!B:E,4,FALSE)</f>
        <v>164760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15.549772525233999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35357.691500000001</v>
      </c>
      <c r="F37" s="25">
        <f>VLOOKUP(C37,RA!B8:I68,8,0)</f>
        <v>2557.7622999999999</v>
      </c>
      <c r="G37" s="16">
        <f t="shared" si="0"/>
        <v>32799.929199999999</v>
      </c>
      <c r="H37" s="27">
        <f>RA!J35</f>
        <v>15.549772525233999</v>
      </c>
      <c r="I37" s="20">
        <f>VLOOKUP(B37,RMS!B:D,3,FALSE)</f>
        <v>35357.692307692298</v>
      </c>
      <c r="J37" s="21">
        <f>VLOOKUP(B37,RMS!B:E,4,FALSE)</f>
        <v>32799.929487179499</v>
      </c>
      <c r="K37" s="22">
        <f t="shared" si="1"/>
        <v>-8.0769229680299759E-4</v>
      </c>
      <c r="L37" s="22">
        <f t="shared" si="2"/>
        <v>-2.8717950044665486E-4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277862.47279999999</v>
      </c>
      <c r="F38" s="25">
        <f>VLOOKUP(C38,RA!B8:I69,8,0)</f>
        <v>14009.704100000001</v>
      </c>
      <c r="G38" s="16">
        <f t="shared" si="0"/>
        <v>263852.76870000002</v>
      </c>
      <c r="H38" s="27">
        <f>RA!J36</f>
        <v>0</v>
      </c>
      <c r="I38" s="20">
        <f>VLOOKUP(B38,RMS!B:D,3,FALSE)</f>
        <v>277862.46946923097</v>
      </c>
      <c r="J38" s="21">
        <f>VLOOKUP(B38,RMS!B:E,4,FALSE)</f>
        <v>263852.76819572598</v>
      </c>
      <c r="K38" s="22">
        <f t="shared" si="1"/>
        <v>3.3307690173387527E-3</v>
      </c>
      <c r="L38" s="22">
        <f t="shared" si="2"/>
        <v>5.0427403766661882E-4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63434.18</v>
      </c>
      <c r="F39" s="25">
        <f>VLOOKUP(C39,RA!B9:I70,8,0)</f>
        <v>-8045.31</v>
      </c>
      <c r="G39" s="16">
        <f t="shared" si="0"/>
        <v>71479.490000000005</v>
      </c>
      <c r="H39" s="27">
        <f>RA!J37</f>
        <v>4.6660727071168902</v>
      </c>
      <c r="I39" s="20">
        <f>VLOOKUP(B39,RMS!B:D,3,FALSE)</f>
        <v>63434.18</v>
      </c>
      <c r="J39" s="21">
        <f>VLOOKUP(B39,RMS!B:E,4,FALSE)</f>
        <v>71479.490000000005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53247.88</v>
      </c>
      <c r="F40" s="25">
        <f>VLOOKUP(C40,RA!B10:I71,8,0)</f>
        <v>7365.67</v>
      </c>
      <c r="G40" s="16">
        <f t="shared" si="0"/>
        <v>45882.21</v>
      </c>
      <c r="H40" s="27">
        <f>RA!J38</f>
        <v>-5.7040809614160999</v>
      </c>
      <c r="I40" s="20">
        <f>VLOOKUP(B40,RMS!B:D,3,FALSE)</f>
        <v>53247.88</v>
      </c>
      <c r="J40" s="21">
        <f>VLOOKUP(B40,RMS!B:E,4,FALSE)</f>
        <v>45882.21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-0.41986388651952999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12108.100899999999</v>
      </c>
      <c r="F42" s="25">
        <f>VLOOKUP(C42,RA!B8:I72,8,0)</f>
        <v>1049.2121999999999</v>
      </c>
      <c r="G42" s="16">
        <f t="shared" si="0"/>
        <v>11058.8887</v>
      </c>
      <c r="H42" s="27">
        <f>RA!J39</f>
        <v>-0.41986388651952999</v>
      </c>
      <c r="I42" s="20">
        <f>VLOOKUP(B42,RMS!B:D,3,FALSE)</f>
        <v>12108.1007488087</v>
      </c>
      <c r="J42" s="21">
        <f>VLOOKUP(B42,RMS!B:E,4,FALSE)</f>
        <v>11058.888767869301</v>
      </c>
      <c r="K42" s="22">
        <f t="shared" si="1"/>
        <v>1.5119129966478795E-4</v>
      </c>
      <c r="L42" s="22">
        <f t="shared" si="2"/>
        <v>-6.7869301346945576E-5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18539699.194400001</v>
      </c>
      <c r="E7" s="53">
        <v>19830584.316199999</v>
      </c>
      <c r="F7" s="54">
        <v>93.490433255940701</v>
      </c>
      <c r="G7" s="53">
        <v>16582596.4417</v>
      </c>
      <c r="H7" s="54">
        <v>11.802149075873899</v>
      </c>
      <c r="I7" s="53">
        <v>1644665.8192</v>
      </c>
      <c r="J7" s="54">
        <v>8.8710491036272003</v>
      </c>
      <c r="K7" s="53">
        <v>1973536.6577999999</v>
      </c>
      <c r="L7" s="54">
        <v>11.9012524048235</v>
      </c>
      <c r="M7" s="54">
        <v>-0.166640349597868</v>
      </c>
      <c r="N7" s="53">
        <v>491831127.68190002</v>
      </c>
      <c r="O7" s="53">
        <v>5157918755.7333002</v>
      </c>
      <c r="P7" s="53">
        <v>1038578</v>
      </c>
      <c r="Q7" s="53">
        <v>1028389</v>
      </c>
      <c r="R7" s="54">
        <v>0.99077294681293504</v>
      </c>
      <c r="S7" s="53">
        <v>17.8510417074115</v>
      </c>
      <c r="T7" s="53">
        <v>17.521979764758299</v>
      </c>
      <c r="U7" s="55">
        <v>1.8433766950227199</v>
      </c>
    </row>
    <row r="8" spans="1:23" ht="12" thickBot="1">
      <c r="A8" s="73">
        <v>42607</v>
      </c>
      <c r="B8" s="71" t="s">
        <v>6</v>
      </c>
      <c r="C8" s="72"/>
      <c r="D8" s="56">
        <v>661465.57790000003</v>
      </c>
      <c r="E8" s="56">
        <v>702499.24029999995</v>
      </c>
      <c r="F8" s="57">
        <v>94.158902950204407</v>
      </c>
      <c r="G8" s="56">
        <v>575886.53859999997</v>
      </c>
      <c r="H8" s="57">
        <v>14.860399325889</v>
      </c>
      <c r="I8" s="56">
        <v>149500.45069999999</v>
      </c>
      <c r="J8" s="57">
        <v>22.6013954005935</v>
      </c>
      <c r="K8" s="56">
        <v>140787.5687</v>
      </c>
      <c r="L8" s="57">
        <v>24.447101861811099</v>
      </c>
      <c r="M8" s="57">
        <v>6.1886728213668002E-2</v>
      </c>
      <c r="N8" s="56">
        <v>16764705.859300001</v>
      </c>
      <c r="O8" s="56">
        <v>184331786.93180001</v>
      </c>
      <c r="P8" s="56">
        <v>28442</v>
      </c>
      <c r="Q8" s="56">
        <v>28463</v>
      </c>
      <c r="R8" s="57">
        <v>-7.3779995081335994E-2</v>
      </c>
      <c r="S8" s="56">
        <v>23.256647841220701</v>
      </c>
      <c r="T8" s="56">
        <v>23.516350430383302</v>
      </c>
      <c r="U8" s="58">
        <v>-1.1166810923725301</v>
      </c>
    </row>
    <row r="9" spans="1:23" ht="12" thickBot="1">
      <c r="A9" s="74"/>
      <c r="B9" s="71" t="s">
        <v>7</v>
      </c>
      <c r="C9" s="72"/>
      <c r="D9" s="56">
        <v>203747.73019999999</v>
      </c>
      <c r="E9" s="56">
        <v>177307.80439999999</v>
      </c>
      <c r="F9" s="57">
        <v>114.911879310373</v>
      </c>
      <c r="G9" s="56">
        <v>156571.57939999999</v>
      </c>
      <c r="H9" s="57">
        <v>30.130724222610699</v>
      </c>
      <c r="I9" s="56">
        <v>41859.608500000002</v>
      </c>
      <c r="J9" s="57">
        <v>20.544822000672301</v>
      </c>
      <c r="K9" s="56">
        <v>32418.605200000002</v>
      </c>
      <c r="L9" s="57">
        <v>20.7052935942984</v>
      </c>
      <c r="M9" s="57">
        <v>0.29122176113857001</v>
      </c>
      <c r="N9" s="56">
        <v>3207923.7626999998</v>
      </c>
      <c r="O9" s="56">
        <v>27031665.224399999</v>
      </c>
      <c r="P9" s="56">
        <v>8401</v>
      </c>
      <c r="Q9" s="56">
        <v>8196</v>
      </c>
      <c r="R9" s="57">
        <v>2.50122010736944</v>
      </c>
      <c r="S9" s="56">
        <v>24.252794929175099</v>
      </c>
      <c r="T9" s="56">
        <v>21.474142740361199</v>
      </c>
      <c r="U9" s="58">
        <v>11.4570390626251</v>
      </c>
    </row>
    <row r="10" spans="1:23" ht="12" thickBot="1">
      <c r="A10" s="74"/>
      <c r="B10" s="71" t="s">
        <v>8</v>
      </c>
      <c r="C10" s="72"/>
      <c r="D10" s="56">
        <v>154331.6648</v>
      </c>
      <c r="E10" s="56">
        <v>182351.2746</v>
      </c>
      <c r="F10" s="57">
        <v>84.634267097138306</v>
      </c>
      <c r="G10" s="56">
        <v>158793.93119999999</v>
      </c>
      <c r="H10" s="57">
        <v>-2.8100988282605099</v>
      </c>
      <c r="I10" s="56">
        <v>37488.395400000001</v>
      </c>
      <c r="J10" s="57">
        <v>24.2907995896899</v>
      </c>
      <c r="K10" s="56">
        <v>41009.212299999999</v>
      </c>
      <c r="L10" s="57">
        <v>25.825427955649701</v>
      </c>
      <c r="M10" s="57">
        <v>-8.5854292304950994E-2</v>
      </c>
      <c r="N10" s="56">
        <v>3864577.5811000001</v>
      </c>
      <c r="O10" s="56">
        <v>44922040.6316</v>
      </c>
      <c r="P10" s="56">
        <v>107467</v>
      </c>
      <c r="Q10" s="56">
        <v>105927</v>
      </c>
      <c r="R10" s="57">
        <v>1.4538314121989699</v>
      </c>
      <c r="S10" s="56">
        <v>1.4360842379521199</v>
      </c>
      <c r="T10" s="56">
        <v>1.39294433902593</v>
      </c>
      <c r="U10" s="58">
        <v>3.0039950154805002</v>
      </c>
    </row>
    <row r="11" spans="1:23" ht="12" thickBot="1">
      <c r="A11" s="74"/>
      <c r="B11" s="71" t="s">
        <v>9</v>
      </c>
      <c r="C11" s="72"/>
      <c r="D11" s="56">
        <v>45511.2526</v>
      </c>
      <c r="E11" s="56">
        <v>52063.089399999997</v>
      </c>
      <c r="F11" s="57">
        <v>87.415581988110006</v>
      </c>
      <c r="G11" s="56">
        <v>40492.795599999998</v>
      </c>
      <c r="H11" s="57">
        <v>12.393456479453301</v>
      </c>
      <c r="I11" s="56">
        <v>8771.64</v>
      </c>
      <c r="J11" s="57">
        <v>19.273563127550599</v>
      </c>
      <c r="K11" s="56">
        <v>8986.0215000000007</v>
      </c>
      <c r="L11" s="57">
        <v>22.191655001463999</v>
      </c>
      <c r="M11" s="57">
        <v>-2.3857220906939001E-2</v>
      </c>
      <c r="N11" s="56">
        <v>1215103.0430999999</v>
      </c>
      <c r="O11" s="56">
        <v>15331958.8222</v>
      </c>
      <c r="P11" s="56">
        <v>2342</v>
      </c>
      <c r="Q11" s="56">
        <v>2350</v>
      </c>
      <c r="R11" s="57">
        <v>-0.34042553191489</v>
      </c>
      <c r="S11" s="56">
        <v>19.432644150298898</v>
      </c>
      <c r="T11" s="56">
        <v>17.638956382978701</v>
      </c>
      <c r="U11" s="58">
        <v>9.2302815481370306</v>
      </c>
    </row>
    <row r="12" spans="1:23" ht="12" thickBot="1">
      <c r="A12" s="74"/>
      <c r="B12" s="71" t="s">
        <v>10</v>
      </c>
      <c r="C12" s="72"/>
      <c r="D12" s="56">
        <v>137426.1404</v>
      </c>
      <c r="E12" s="56">
        <v>127161.52</v>
      </c>
      <c r="F12" s="57">
        <v>108.072112066606</v>
      </c>
      <c r="G12" s="56">
        <v>92029.224199999997</v>
      </c>
      <c r="H12" s="57">
        <v>49.328804621173802</v>
      </c>
      <c r="I12" s="56">
        <v>17093.773300000001</v>
      </c>
      <c r="J12" s="57">
        <v>12.4385166099011</v>
      </c>
      <c r="K12" s="56">
        <v>16302.052299999999</v>
      </c>
      <c r="L12" s="57">
        <v>17.713995137644599</v>
      </c>
      <c r="M12" s="57">
        <v>4.8565725678600999E-2</v>
      </c>
      <c r="N12" s="56">
        <v>3825297.5913</v>
      </c>
      <c r="O12" s="56">
        <v>54480113.085500002</v>
      </c>
      <c r="P12" s="56">
        <v>1600</v>
      </c>
      <c r="Q12" s="56">
        <v>1590</v>
      </c>
      <c r="R12" s="57">
        <v>0.62893081761006298</v>
      </c>
      <c r="S12" s="56">
        <v>85.891337750000005</v>
      </c>
      <c r="T12" s="56">
        <v>80.466944465408801</v>
      </c>
      <c r="U12" s="58">
        <v>6.3154136688145899</v>
      </c>
    </row>
    <row r="13" spans="1:23" ht="12" thickBot="1">
      <c r="A13" s="74"/>
      <c r="B13" s="71" t="s">
        <v>11</v>
      </c>
      <c r="C13" s="72"/>
      <c r="D13" s="56">
        <v>287324.21950000001</v>
      </c>
      <c r="E13" s="56">
        <v>313410.4374</v>
      </c>
      <c r="F13" s="57">
        <v>91.676659489579606</v>
      </c>
      <c r="G13" s="56">
        <v>246399.75719999999</v>
      </c>
      <c r="H13" s="57">
        <v>16.608970221826201</v>
      </c>
      <c r="I13" s="56">
        <v>64349.703699999998</v>
      </c>
      <c r="J13" s="57">
        <v>22.396198904492302</v>
      </c>
      <c r="K13" s="56">
        <v>56531.7762</v>
      </c>
      <c r="L13" s="57">
        <v>22.9431135981655</v>
      </c>
      <c r="M13" s="57">
        <v>0.13829262099144901</v>
      </c>
      <c r="N13" s="56">
        <v>7531958.0028999997</v>
      </c>
      <c r="O13" s="56">
        <v>78981928.123400003</v>
      </c>
      <c r="P13" s="56">
        <v>13625</v>
      </c>
      <c r="Q13" s="56">
        <v>13430</v>
      </c>
      <c r="R13" s="57">
        <v>1.4519731943410299</v>
      </c>
      <c r="S13" s="56">
        <v>21.088016110091701</v>
      </c>
      <c r="T13" s="56">
        <v>22.496201623231599</v>
      </c>
      <c r="U13" s="58">
        <v>-6.6776576126852198</v>
      </c>
    </row>
    <row r="14" spans="1:23" ht="12" thickBot="1">
      <c r="A14" s="74"/>
      <c r="B14" s="71" t="s">
        <v>12</v>
      </c>
      <c r="C14" s="72"/>
      <c r="D14" s="56">
        <v>90566.165299999993</v>
      </c>
      <c r="E14" s="56">
        <v>128871.49249999999</v>
      </c>
      <c r="F14" s="57">
        <v>70.276337724574702</v>
      </c>
      <c r="G14" s="56">
        <v>103392.29270000001</v>
      </c>
      <c r="H14" s="57">
        <v>-12.405303204965101</v>
      </c>
      <c r="I14" s="56">
        <v>14556.2418</v>
      </c>
      <c r="J14" s="57">
        <v>16.0724943490569</v>
      </c>
      <c r="K14" s="56">
        <v>18018.439900000001</v>
      </c>
      <c r="L14" s="57">
        <v>17.427256354863701</v>
      </c>
      <c r="M14" s="57">
        <v>-0.192147495522074</v>
      </c>
      <c r="N14" s="56">
        <v>2660080.7326000002</v>
      </c>
      <c r="O14" s="56">
        <v>35135475.707999997</v>
      </c>
      <c r="P14" s="56">
        <v>2034</v>
      </c>
      <c r="Q14" s="56">
        <v>2011</v>
      </c>
      <c r="R14" s="57">
        <v>1.1437095972153299</v>
      </c>
      <c r="S14" s="56">
        <v>44.526138298918397</v>
      </c>
      <c r="T14" s="56">
        <v>47.0351997513675</v>
      </c>
      <c r="U14" s="58">
        <v>-5.6350304524613097</v>
      </c>
    </row>
    <row r="15" spans="1:23" ht="12" thickBot="1">
      <c r="A15" s="74"/>
      <c r="B15" s="71" t="s">
        <v>13</v>
      </c>
      <c r="C15" s="72"/>
      <c r="D15" s="56">
        <v>90735.740600000005</v>
      </c>
      <c r="E15" s="56">
        <v>121629.0191</v>
      </c>
      <c r="F15" s="57">
        <v>74.600404797640905</v>
      </c>
      <c r="G15" s="56">
        <v>84567.159199999995</v>
      </c>
      <c r="H15" s="57">
        <v>7.2942989434129997</v>
      </c>
      <c r="I15" s="56">
        <v>-2267.0864999999999</v>
      </c>
      <c r="J15" s="57">
        <v>-2.49855953674775</v>
      </c>
      <c r="K15" s="56">
        <v>12451.6895</v>
      </c>
      <c r="L15" s="57">
        <v>14.7240248079659</v>
      </c>
      <c r="M15" s="57">
        <v>-1.1820705937134099</v>
      </c>
      <c r="N15" s="56">
        <v>2733784.4462000001</v>
      </c>
      <c r="O15" s="56">
        <v>30108650.743299998</v>
      </c>
      <c r="P15" s="56">
        <v>5414</v>
      </c>
      <c r="Q15" s="56">
        <v>5342</v>
      </c>
      <c r="R15" s="57">
        <v>1.3478098090602899</v>
      </c>
      <c r="S15" s="56">
        <v>16.759464462504599</v>
      </c>
      <c r="T15" s="56">
        <v>17.308629127667501</v>
      </c>
      <c r="U15" s="58">
        <v>-3.2767435164265</v>
      </c>
    </row>
    <row r="16" spans="1:23" ht="12" thickBot="1">
      <c r="A16" s="74"/>
      <c r="B16" s="71" t="s">
        <v>14</v>
      </c>
      <c r="C16" s="72"/>
      <c r="D16" s="56">
        <v>1159331.0804000001</v>
      </c>
      <c r="E16" s="56">
        <v>1062304.2842000001</v>
      </c>
      <c r="F16" s="57">
        <v>109.13361620047201</v>
      </c>
      <c r="G16" s="56">
        <v>868800.20319999999</v>
      </c>
      <c r="H16" s="57">
        <v>33.4404706778273</v>
      </c>
      <c r="I16" s="56">
        <v>-28686.0713</v>
      </c>
      <c r="J16" s="57">
        <v>-2.4743640350004701</v>
      </c>
      <c r="K16" s="56">
        <v>37631.840199999999</v>
      </c>
      <c r="L16" s="57">
        <v>4.3314723064512304</v>
      </c>
      <c r="M16" s="57">
        <v>-1.7622819173216999</v>
      </c>
      <c r="N16" s="56">
        <v>27492416.867699999</v>
      </c>
      <c r="O16" s="56">
        <v>267875573.79080001</v>
      </c>
      <c r="P16" s="56">
        <v>72256</v>
      </c>
      <c r="Q16" s="56">
        <v>68083</v>
      </c>
      <c r="R16" s="57">
        <v>6.1292833747044</v>
      </c>
      <c r="S16" s="56">
        <v>16.044772481178001</v>
      </c>
      <c r="T16" s="56">
        <v>15.6812515268129</v>
      </c>
      <c r="U16" s="58">
        <v>2.2656659967700898</v>
      </c>
    </row>
    <row r="17" spans="1:21" ht="12" thickBot="1">
      <c r="A17" s="74"/>
      <c r="B17" s="71" t="s">
        <v>15</v>
      </c>
      <c r="C17" s="72"/>
      <c r="D17" s="56">
        <v>1057294.0802</v>
      </c>
      <c r="E17" s="56">
        <v>826737.66850000003</v>
      </c>
      <c r="F17" s="57">
        <v>127.887493274416</v>
      </c>
      <c r="G17" s="56">
        <v>1115263.4828999999</v>
      </c>
      <c r="H17" s="57">
        <v>-5.1978212851785601</v>
      </c>
      <c r="I17" s="56">
        <v>72264.290900000007</v>
      </c>
      <c r="J17" s="57">
        <v>6.83483358635001</v>
      </c>
      <c r="K17" s="56">
        <v>71043.446100000001</v>
      </c>
      <c r="L17" s="57">
        <v>6.3701042120797302</v>
      </c>
      <c r="M17" s="57">
        <v>1.7184481708299001E-2</v>
      </c>
      <c r="N17" s="56">
        <v>21578355.166999999</v>
      </c>
      <c r="O17" s="56">
        <v>267435300.40310001</v>
      </c>
      <c r="P17" s="56">
        <v>17388</v>
      </c>
      <c r="Q17" s="56">
        <v>17403</v>
      </c>
      <c r="R17" s="57">
        <v>-8.6192035855891996E-2</v>
      </c>
      <c r="S17" s="56">
        <v>60.8059627444214</v>
      </c>
      <c r="T17" s="56">
        <v>35.501850433833198</v>
      </c>
      <c r="U17" s="58">
        <v>41.614524577048499</v>
      </c>
    </row>
    <row r="18" spans="1:21" ht="12" customHeight="1" thickBot="1">
      <c r="A18" s="74"/>
      <c r="B18" s="71" t="s">
        <v>16</v>
      </c>
      <c r="C18" s="72"/>
      <c r="D18" s="56">
        <v>1654895.8729000001</v>
      </c>
      <c r="E18" s="56">
        <v>1846695.4605</v>
      </c>
      <c r="F18" s="57">
        <v>89.613902687123598</v>
      </c>
      <c r="G18" s="56">
        <v>1722260.2450000001</v>
      </c>
      <c r="H18" s="57">
        <v>-3.9113933155903502</v>
      </c>
      <c r="I18" s="56">
        <v>230851.7395</v>
      </c>
      <c r="J18" s="57">
        <v>13.9496232530607</v>
      </c>
      <c r="K18" s="56">
        <v>235300.67420000001</v>
      </c>
      <c r="L18" s="57">
        <v>13.662318159123499</v>
      </c>
      <c r="M18" s="57">
        <v>-1.890744561241E-2</v>
      </c>
      <c r="N18" s="56">
        <v>50017765.272299998</v>
      </c>
      <c r="O18" s="56">
        <v>536947662.59140003</v>
      </c>
      <c r="P18" s="56">
        <v>80762</v>
      </c>
      <c r="Q18" s="56">
        <v>82427</v>
      </c>
      <c r="R18" s="57">
        <v>-2.0199691848544798</v>
      </c>
      <c r="S18" s="56">
        <v>20.4910214321092</v>
      </c>
      <c r="T18" s="56">
        <v>20.289215820058999</v>
      </c>
      <c r="U18" s="58">
        <v>0.98484896284363399</v>
      </c>
    </row>
    <row r="19" spans="1:21" ht="12" customHeight="1" thickBot="1">
      <c r="A19" s="74"/>
      <c r="B19" s="71" t="s">
        <v>17</v>
      </c>
      <c r="C19" s="72"/>
      <c r="D19" s="56">
        <v>382521.24489999999</v>
      </c>
      <c r="E19" s="56">
        <v>528134.60649999999</v>
      </c>
      <c r="F19" s="57">
        <v>72.428740739980299</v>
      </c>
      <c r="G19" s="56">
        <v>431797.93219999998</v>
      </c>
      <c r="H19" s="57">
        <v>-11.4119785263761</v>
      </c>
      <c r="I19" s="56">
        <v>36435.261200000001</v>
      </c>
      <c r="J19" s="57">
        <v>9.5250294423581696</v>
      </c>
      <c r="K19" s="56">
        <v>43632.324000000001</v>
      </c>
      <c r="L19" s="57">
        <v>10.104801516231101</v>
      </c>
      <c r="M19" s="57">
        <v>-0.164947959223992</v>
      </c>
      <c r="N19" s="56">
        <v>12274338.7568</v>
      </c>
      <c r="O19" s="56">
        <v>154368856.6893</v>
      </c>
      <c r="P19" s="56">
        <v>8515</v>
      </c>
      <c r="Q19" s="56">
        <v>9462</v>
      </c>
      <c r="R19" s="57">
        <v>-10.008454872120099</v>
      </c>
      <c r="S19" s="56">
        <v>44.923223123899</v>
      </c>
      <c r="T19" s="56">
        <v>53.577255400549603</v>
      </c>
      <c r="U19" s="58">
        <v>-19.264050250318402</v>
      </c>
    </row>
    <row r="20" spans="1:21" ht="12" thickBot="1">
      <c r="A20" s="74"/>
      <c r="B20" s="71" t="s">
        <v>18</v>
      </c>
      <c r="C20" s="72"/>
      <c r="D20" s="56">
        <v>992422.41460000002</v>
      </c>
      <c r="E20" s="56">
        <v>1053316.6125</v>
      </c>
      <c r="F20" s="57">
        <v>94.218813490896096</v>
      </c>
      <c r="G20" s="56">
        <v>881181.89520000003</v>
      </c>
      <c r="H20" s="57">
        <v>12.6240132719422</v>
      </c>
      <c r="I20" s="56">
        <v>41805.015599999999</v>
      </c>
      <c r="J20" s="57">
        <v>4.2124215439903896</v>
      </c>
      <c r="K20" s="56">
        <v>67322.129199999996</v>
      </c>
      <c r="L20" s="57">
        <v>7.6399809808530001</v>
      </c>
      <c r="M20" s="57">
        <v>-0.37903010352203798</v>
      </c>
      <c r="N20" s="56">
        <v>30279367.275699999</v>
      </c>
      <c r="O20" s="56">
        <v>297465390.4145</v>
      </c>
      <c r="P20" s="56">
        <v>39658</v>
      </c>
      <c r="Q20" s="56">
        <v>41056</v>
      </c>
      <c r="R20" s="57">
        <v>-3.4051052221356199</v>
      </c>
      <c r="S20" s="56">
        <v>25.0245200110949</v>
      </c>
      <c r="T20" s="56">
        <v>24.8189554827553</v>
      </c>
      <c r="U20" s="58">
        <v>0.82145243244809996</v>
      </c>
    </row>
    <row r="21" spans="1:21" ht="12" customHeight="1" thickBot="1">
      <c r="A21" s="74"/>
      <c r="B21" s="71" t="s">
        <v>19</v>
      </c>
      <c r="C21" s="72"/>
      <c r="D21" s="56">
        <v>335960.16480000003</v>
      </c>
      <c r="E21" s="56">
        <v>411808.41249999998</v>
      </c>
      <c r="F21" s="57">
        <v>81.581666280311794</v>
      </c>
      <c r="G21" s="56">
        <v>320970.47269999998</v>
      </c>
      <c r="H21" s="57">
        <v>4.6701155947171102</v>
      </c>
      <c r="I21" s="56">
        <v>44480.094100000002</v>
      </c>
      <c r="J21" s="57">
        <v>13.239692904210701</v>
      </c>
      <c r="K21" s="56">
        <v>46426.812599999997</v>
      </c>
      <c r="L21" s="57">
        <v>14.464512018647101</v>
      </c>
      <c r="M21" s="57">
        <v>-4.1930909984546003E-2</v>
      </c>
      <c r="N21" s="56">
        <v>10047609.8473</v>
      </c>
      <c r="O21" s="56">
        <v>98828162.353699997</v>
      </c>
      <c r="P21" s="56">
        <v>29521</v>
      </c>
      <c r="Q21" s="56">
        <v>31407</v>
      </c>
      <c r="R21" s="57">
        <v>-6.00503072563441</v>
      </c>
      <c r="S21" s="56">
        <v>11.3803788760543</v>
      </c>
      <c r="T21" s="56">
        <v>11.124454592925099</v>
      </c>
      <c r="U21" s="58">
        <v>2.24882041201356</v>
      </c>
    </row>
    <row r="22" spans="1:21" ht="12" customHeight="1" thickBot="1">
      <c r="A22" s="74"/>
      <c r="B22" s="71" t="s">
        <v>20</v>
      </c>
      <c r="C22" s="72"/>
      <c r="D22" s="56">
        <v>1445156.2816999999</v>
      </c>
      <c r="E22" s="56">
        <v>1498609.4184999999</v>
      </c>
      <c r="F22" s="57">
        <v>96.433150883737099</v>
      </c>
      <c r="G22" s="56">
        <v>1304253.1758000001</v>
      </c>
      <c r="H22" s="57">
        <v>10.8033554001947</v>
      </c>
      <c r="I22" s="56">
        <v>78540.875400000004</v>
      </c>
      <c r="J22" s="57">
        <v>5.4347669103032201</v>
      </c>
      <c r="K22" s="56">
        <v>149264.72889999999</v>
      </c>
      <c r="L22" s="57">
        <v>11.444459685401499</v>
      </c>
      <c r="M22" s="57">
        <v>-0.47381490604777399</v>
      </c>
      <c r="N22" s="56">
        <v>38309376.142899998</v>
      </c>
      <c r="O22" s="56">
        <v>350293308.28350002</v>
      </c>
      <c r="P22" s="56">
        <v>87983</v>
      </c>
      <c r="Q22" s="56">
        <v>88858</v>
      </c>
      <c r="R22" s="57">
        <v>-0.98471718922325002</v>
      </c>
      <c r="S22" s="56">
        <v>16.425403563188301</v>
      </c>
      <c r="T22" s="56">
        <v>16.308970074725998</v>
      </c>
      <c r="U22" s="58">
        <v>0.70886226943806097</v>
      </c>
    </row>
    <row r="23" spans="1:21" ht="12" thickBot="1">
      <c r="A23" s="74"/>
      <c r="B23" s="71" t="s">
        <v>21</v>
      </c>
      <c r="C23" s="72"/>
      <c r="D23" s="56">
        <v>2839764.0465000002</v>
      </c>
      <c r="E23" s="56">
        <v>3835225.6737000002</v>
      </c>
      <c r="F23" s="57">
        <v>74.044248972717199</v>
      </c>
      <c r="G23" s="56">
        <v>2631330.4854000001</v>
      </c>
      <c r="H23" s="57">
        <v>7.9212232084300496</v>
      </c>
      <c r="I23" s="56">
        <v>149506.8088</v>
      </c>
      <c r="J23" s="57">
        <v>5.2647616615988397</v>
      </c>
      <c r="K23" s="56">
        <v>328270.14909999998</v>
      </c>
      <c r="L23" s="57">
        <v>12.4754435416385</v>
      </c>
      <c r="M23" s="57">
        <v>-0.54456166907074999</v>
      </c>
      <c r="N23" s="56">
        <v>72964467.269899994</v>
      </c>
      <c r="O23" s="56">
        <v>753994775.96459997</v>
      </c>
      <c r="P23" s="56">
        <v>82244</v>
      </c>
      <c r="Q23" s="56">
        <v>82693</v>
      </c>
      <c r="R23" s="57">
        <v>-0.54297219837229405</v>
      </c>
      <c r="S23" s="56">
        <v>34.528525442585497</v>
      </c>
      <c r="T23" s="56">
        <v>33.304092265367103</v>
      </c>
      <c r="U23" s="58">
        <v>3.5461496299759601</v>
      </c>
    </row>
    <row r="24" spans="1:21" ht="12" thickBot="1">
      <c r="A24" s="74"/>
      <c r="B24" s="71" t="s">
        <v>22</v>
      </c>
      <c r="C24" s="72"/>
      <c r="D24" s="56">
        <v>300126.42619999999</v>
      </c>
      <c r="E24" s="56">
        <v>319037.6042</v>
      </c>
      <c r="F24" s="57">
        <v>94.072429785378901</v>
      </c>
      <c r="G24" s="56">
        <v>280488.08100000001</v>
      </c>
      <c r="H24" s="57">
        <v>7.0014900918374403</v>
      </c>
      <c r="I24" s="56">
        <v>43012.113499999999</v>
      </c>
      <c r="J24" s="57">
        <v>14.3313316473296</v>
      </c>
      <c r="K24" s="56">
        <v>48443.770499999999</v>
      </c>
      <c r="L24" s="57">
        <v>17.271240306286</v>
      </c>
      <c r="M24" s="57">
        <v>-0.11212291991185901</v>
      </c>
      <c r="N24" s="56">
        <v>8013857.9057</v>
      </c>
      <c r="O24" s="56">
        <v>72838344.062800005</v>
      </c>
      <c r="P24" s="56">
        <v>28731</v>
      </c>
      <c r="Q24" s="56">
        <v>27000</v>
      </c>
      <c r="R24" s="57">
        <v>6.4111111111110999</v>
      </c>
      <c r="S24" s="56">
        <v>10.446083540426701</v>
      </c>
      <c r="T24" s="56">
        <v>10.3126933222222</v>
      </c>
      <c r="U24" s="58">
        <v>1.2769399908421999</v>
      </c>
    </row>
    <row r="25" spans="1:21" ht="12" thickBot="1">
      <c r="A25" s="74"/>
      <c r="B25" s="71" t="s">
        <v>23</v>
      </c>
      <c r="C25" s="72"/>
      <c r="D25" s="56">
        <v>299184.24400000001</v>
      </c>
      <c r="E25" s="56">
        <v>345816.88699999999</v>
      </c>
      <c r="F25" s="57">
        <v>86.515220987458605</v>
      </c>
      <c r="G25" s="56">
        <v>255121.5056</v>
      </c>
      <c r="H25" s="57">
        <v>17.271275620756601</v>
      </c>
      <c r="I25" s="56">
        <v>15869.147999999999</v>
      </c>
      <c r="J25" s="57">
        <v>5.3041389438943902</v>
      </c>
      <c r="K25" s="56">
        <v>21960.8063</v>
      </c>
      <c r="L25" s="57">
        <v>8.6079792639793808</v>
      </c>
      <c r="M25" s="57">
        <v>-0.27738773416529799</v>
      </c>
      <c r="N25" s="56">
        <v>8197119.7955</v>
      </c>
      <c r="O25" s="56">
        <v>86107988.469799995</v>
      </c>
      <c r="P25" s="56">
        <v>21559</v>
      </c>
      <c r="Q25" s="56">
        <v>19746</v>
      </c>
      <c r="R25" s="57">
        <v>9.1816064012964596</v>
      </c>
      <c r="S25" s="56">
        <v>13.8774638897908</v>
      </c>
      <c r="T25" s="56">
        <v>15.229166347614701</v>
      </c>
      <c r="U25" s="58">
        <v>-9.74027004183597</v>
      </c>
    </row>
    <row r="26" spans="1:21" ht="12" thickBot="1">
      <c r="A26" s="74"/>
      <c r="B26" s="71" t="s">
        <v>24</v>
      </c>
      <c r="C26" s="72"/>
      <c r="D26" s="56">
        <v>609686.06310000003</v>
      </c>
      <c r="E26" s="56">
        <v>646449.348</v>
      </c>
      <c r="F26" s="57">
        <v>94.313044786302399</v>
      </c>
      <c r="G26" s="56">
        <v>469717.52590000001</v>
      </c>
      <c r="H26" s="57">
        <v>29.798448957554601</v>
      </c>
      <c r="I26" s="56">
        <v>114094.59110000001</v>
      </c>
      <c r="J26" s="57">
        <v>18.713662326456401</v>
      </c>
      <c r="K26" s="56">
        <v>97196.780199999994</v>
      </c>
      <c r="L26" s="57">
        <v>20.6926024345731</v>
      </c>
      <c r="M26" s="57">
        <v>0.17385155007428901</v>
      </c>
      <c r="N26" s="56">
        <v>16503048.2546</v>
      </c>
      <c r="O26" s="56">
        <v>170106558.3062</v>
      </c>
      <c r="P26" s="56">
        <v>44031</v>
      </c>
      <c r="Q26" s="56">
        <v>42010</v>
      </c>
      <c r="R26" s="57">
        <v>4.8107593430135598</v>
      </c>
      <c r="S26" s="56">
        <v>13.846745772296799</v>
      </c>
      <c r="T26" s="56">
        <v>13.7537204070459</v>
      </c>
      <c r="U26" s="58">
        <v>0.67182113964256196</v>
      </c>
    </row>
    <row r="27" spans="1:21" ht="12" thickBot="1">
      <c r="A27" s="74"/>
      <c r="B27" s="71" t="s">
        <v>25</v>
      </c>
      <c r="C27" s="72"/>
      <c r="D27" s="56">
        <v>243838.91320000001</v>
      </c>
      <c r="E27" s="56">
        <v>339981.27909999999</v>
      </c>
      <c r="F27" s="57">
        <v>71.721276490720697</v>
      </c>
      <c r="G27" s="56">
        <v>295898.89010000002</v>
      </c>
      <c r="H27" s="57">
        <v>-17.593839869560199</v>
      </c>
      <c r="I27" s="56">
        <v>62301.788699999997</v>
      </c>
      <c r="J27" s="57">
        <v>25.5503881158211</v>
      </c>
      <c r="K27" s="56">
        <v>80035.163499999995</v>
      </c>
      <c r="L27" s="57">
        <v>27.048145896374201</v>
      </c>
      <c r="M27" s="57">
        <v>-0.22156979538125099</v>
      </c>
      <c r="N27" s="56">
        <v>6707021.1279999996</v>
      </c>
      <c r="O27" s="56">
        <v>58285485.970600002</v>
      </c>
      <c r="P27" s="56">
        <v>30398</v>
      </c>
      <c r="Q27" s="56">
        <v>31828</v>
      </c>
      <c r="R27" s="57">
        <v>-4.4928993339198202</v>
      </c>
      <c r="S27" s="56">
        <v>8.0215446147772909</v>
      </c>
      <c r="T27" s="56">
        <v>8.2738303600603302</v>
      </c>
      <c r="U27" s="58">
        <v>-3.1451018151576098</v>
      </c>
    </row>
    <row r="28" spans="1:21" ht="12" thickBot="1">
      <c r="A28" s="74"/>
      <c r="B28" s="71" t="s">
        <v>26</v>
      </c>
      <c r="C28" s="72"/>
      <c r="D28" s="56">
        <v>1278715.0019</v>
      </c>
      <c r="E28" s="56">
        <v>1042306.2801</v>
      </c>
      <c r="F28" s="57">
        <v>122.681310312869</v>
      </c>
      <c r="G28" s="56">
        <v>910092.32979999995</v>
      </c>
      <c r="H28" s="57">
        <v>40.503876368346901</v>
      </c>
      <c r="I28" s="56">
        <v>99721.23</v>
      </c>
      <c r="J28" s="57">
        <v>7.7985500953556901</v>
      </c>
      <c r="K28" s="56">
        <v>58017.185599999997</v>
      </c>
      <c r="L28" s="57">
        <v>6.3748680985751998</v>
      </c>
      <c r="M28" s="57">
        <v>0.71882225876189398</v>
      </c>
      <c r="N28" s="56">
        <v>26607713.229499999</v>
      </c>
      <c r="O28" s="56">
        <v>246272724.68869999</v>
      </c>
      <c r="P28" s="56">
        <v>43819</v>
      </c>
      <c r="Q28" s="56">
        <v>44452</v>
      </c>
      <c r="R28" s="57">
        <v>-1.4240079186538199</v>
      </c>
      <c r="S28" s="56">
        <v>29.181747687076399</v>
      </c>
      <c r="T28" s="56">
        <v>21.540183546297101</v>
      </c>
      <c r="U28" s="58">
        <v>26.186108600217398</v>
      </c>
    </row>
    <row r="29" spans="1:21" ht="12" thickBot="1">
      <c r="A29" s="74"/>
      <c r="B29" s="71" t="s">
        <v>27</v>
      </c>
      <c r="C29" s="72"/>
      <c r="D29" s="56">
        <v>732922.51029999997</v>
      </c>
      <c r="E29" s="56">
        <v>759253.84840000002</v>
      </c>
      <c r="F29" s="57">
        <v>96.531945388819693</v>
      </c>
      <c r="G29" s="56">
        <v>707157.30249999999</v>
      </c>
      <c r="H29" s="57">
        <v>3.6434903109835202</v>
      </c>
      <c r="I29" s="56">
        <v>116079.0864</v>
      </c>
      <c r="J29" s="57">
        <v>15.8378388941126</v>
      </c>
      <c r="K29" s="56">
        <v>122667.68120000001</v>
      </c>
      <c r="L29" s="57">
        <v>17.346590463866399</v>
      </c>
      <c r="M29" s="57">
        <v>-5.3710926427784002E-2</v>
      </c>
      <c r="N29" s="56">
        <v>19517203.8583</v>
      </c>
      <c r="O29" s="56">
        <v>179695955.9404</v>
      </c>
      <c r="P29" s="56">
        <v>112255</v>
      </c>
      <c r="Q29" s="56">
        <v>112407</v>
      </c>
      <c r="R29" s="57">
        <v>-0.13522289537129001</v>
      </c>
      <c r="S29" s="56">
        <v>6.5290856558727901</v>
      </c>
      <c r="T29" s="56">
        <v>6.4696668757283797</v>
      </c>
      <c r="U29" s="58">
        <v>0.91006280628227698</v>
      </c>
    </row>
    <row r="30" spans="1:21" ht="12" thickBot="1">
      <c r="A30" s="74"/>
      <c r="B30" s="71" t="s">
        <v>28</v>
      </c>
      <c r="C30" s="72"/>
      <c r="D30" s="56">
        <v>1469404.5177</v>
      </c>
      <c r="E30" s="56">
        <v>1397884.304</v>
      </c>
      <c r="F30" s="57">
        <v>105.116318531895</v>
      </c>
      <c r="G30" s="56">
        <v>1040918.4227999999</v>
      </c>
      <c r="H30" s="57">
        <v>41.1642339605635</v>
      </c>
      <c r="I30" s="56">
        <v>148972.70730000001</v>
      </c>
      <c r="J30" s="57">
        <v>10.138304701361699</v>
      </c>
      <c r="K30" s="56">
        <v>160652.53760000001</v>
      </c>
      <c r="L30" s="57">
        <v>15.4337298755704</v>
      </c>
      <c r="M30" s="57">
        <v>-7.2702432681647999E-2</v>
      </c>
      <c r="N30" s="56">
        <v>32862912.5134</v>
      </c>
      <c r="O30" s="56">
        <v>286084912.93169999</v>
      </c>
      <c r="P30" s="56">
        <v>102971</v>
      </c>
      <c r="Q30" s="56">
        <v>92679</v>
      </c>
      <c r="R30" s="57">
        <v>11.104996816970401</v>
      </c>
      <c r="S30" s="56">
        <v>14.2700810684562</v>
      </c>
      <c r="T30" s="56">
        <v>14.068338821092199</v>
      </c>
      <c r="U30" s="58">
        <v>1.41374282596023</v>
      </c>
    </row>
    <row r="31" spans="1:21" ht="12" thickBot="1">
      <c r="A31" s="74"/>
      <c r="B31" s="71" t="s">
        <v>29</v>
      </c>
      <c r="C31" s="72"/>
      <c r="D31" s="56">
        <v>690786.23019999999</v>
      </c>
      <c r="E31" s="56">
        <v>1033724.5661000001</v>
      </c>
      <c r="F31" s="57">
        <v>66.824979579054997</v>
      </c>
      <c r="G31" s="56">
        <v>831262.71649999998</v>
      </c>
      <c r="H31" s="57">
        <v>-16.899168399067701</v>
      </c>
      <c r="I31" s="56">
        <v>45731.941099999996</v>
      </c>
      <c r="J31" s="57">
        <v>6.6202739864631397</v>
      </c>
      <c r="K31" s="56">
        <v>44098.026700000002</v>
      </c>
      <c r="L31" s="57">
        <v>5.3049446131390399</v>
      </c>
      <c r="M31" s="57">
        <v>3.7051871076127001E-2</v>
      </c>
      <c r="N31" s="56">
        <v>24902494.011599999</v>
      </c>
      <c r="O31" s="56">
        <v>296014126.31029999</v>
      </c>
      <c r="P31" s="56">
        <v>29625</v>
      </c>
      <c r="Q31" s="56">
        <v>31648</v>
      </c>
      <c r="R31" s="57">
        <v>-6.3921890798786603</v>
      </c>
      <c r="S31" s="56">
        <v>23.3176786565401</v>
      </c>
      <c r="T31" s="56">
        <v>24.123609545626898</v>
      </c>
      <c r="U31" s="58">
        <v>-3.4563084128477901</v>
      </c>
    </row>
    <row r="32" spans="1:21" ht="12" thickBot="1">
      <c r="A32" s="74"/>
      <c r="B32" s="71" t="s">
        <v>30</v>
      </c>
      <c r="C32" s="72"/>
      <c r="D32" s="56">
        <v>115685.7003</v>
      </c>
      <c r="E32" s="56">
        <v>122259.5753</v>
      </c>
      <c r="F32" s="57">
        <v>94.623018292130496</v>
      </c>
      <c r="G32" s="56">
        <v>114694.7819</v>
      </c>
      <c r="H32" s="57">
        <v>0.86396118775828901</v>
      </c>
      <c r="I32" s="56">
        <v>26629.5615</v>
      </c>
      <c r="J32" s="57">
        <v>23.0188877544444</v>
      </c>
      <c r="K32" s="56">
        <v>29101.404600000002</v>
      </c>
      <c r="L32" s="57">
        <v>25.372910709549899</v>
      </c>
      <c r="M32" s="57">
        <v>-8.4938962018348996E-2</v>
      </c>
      <c r="N32" s="56">
        <v>3141091.7519999999</v>
      </c>
      <c r="O32" s="56">
        <v>29603063.948399998</v>
      </c>
      <c r="P32" s="56">
        <v>22187</v>
      </c>
      <c r="Q32" s="56">
        <v>22475</v>
      </c>
      <c r="R32" s="57">
        <v>-1.2814238042269199</v>
      </c>
      <c r="S32" s="56">
        <v>5.2141208951187599</v>
      </c>
      <c r="T32" s="56">
        <v>5.3687025228031198</v>
      </c>
      <c r="U32" s="58">
        <v>-2.9646728718749999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31.1769</v>
      </c>
      <c r="O33" s="56">
        <v>493.45690000000002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192655.435</v>
      </c>
      <c r="E35" s="56">
        <v>205893.7702</v>
      </c>
      <c r="F35" s="57">
        <v>93.570308034506994</v>
      </c>
      <c r="G35" s="56">
        <v>176040.20420000001</v>
      </c>
      <c r="H35" s="57">
        <v>9.4383160230394605</v>
      </c>
      <c r="I35" s="56">
        <v>29957.481899999999</v>
      </c>
      <c r="J35" s="57">
        <v>15.549772525233999</v>
      </c>
      <c r="K35" s="56">
        <v>22376.162400000001</v>
      </c>
      <c r="L35" s="57">
        <v>12.7108250650393</v>
      </c>
      <c r="M35" s="57">
        <v>0.33881232020375401</v>
      </c>
      <c r="N35" s="56">
        <v>5181504.9534999998</v>
      </c>
      <c r="O35" s="56">
        <v>47599745.081</v>
      </c>
      <c r="P35" s="56">
        <v>13409</v>
      </c>
      <c r="Q35" s="56">
        <v>13379</v>
      </c>
      <c r="R35" s="57">
        <v>0.22423200538157501</v>
      </c>
      <c r="S35" s="56">
        <v>14.3676213737042</v>
      </c>
      <c r="T35" s="56">
        <v>14.100613521189899</v>
      </c>
      <c r="U35" s="58">
        <v>1.85839983925929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113172.69</v>
      </c>
      <c r="E37" s="59"/>
      <c r="F37" s="59"/>
      <c r="G37" s="56">
        <v>64444.5</v>
      </c>
      <c r="H37" s="57">
        <v>75.612643437376406</v>
      </c>
      <c r="I37" s="56">
        <v>5280.72</v>
      </c>
      <c r="J37" s="57">
        <v>4.6660727071168902</v>
      </c>
      <c r="K37" s="56">
        <v>2422.3000000000002</v>
      </c>
      <c r="L37" s="57">
        <v>3.7587381390188499</v>
      </c>
      <c r="M37" s="57">
        <v>1.18004376006275</v>
      </c>
      <c r="N37" s="56">
        <v>4259640.2699999996</v>
      </c>
      <c r="O37" s="56">
        <v>39130574.640000001</v>
      </c>
      <c r="P37" s="56">
        <v>77</v>
      </c>
      <c r="Q37" s="56">
        <v>85</v>
      </c>
      <c r="R37" s="57">
        <v>-9.4117647058823497</v>
      </c>
      <c r="S37" s="56">
        <v>1469.77519480519</v>
      </c>
      <c r="T37" s="56">
        <v>4975.6135294117703</v>
      </c>
      <c r="U37" s="58">
        <v>-238.52888162745401</v>
      </c>
    </row>
    <row r="38" spans="1:21" ht="12" thickBot="1">
      <c r="A38" s="74"/>
      <c r="B38" s="71" t="s">
        <v>35</v>
      </c>
      <c r="C38" s="72"/>
      <c r="D38" s="56">
        <v>140161.57999999999</v>
      </c>
      <c r="E38" s="59"/>
      <c r="F38" s="59"/>
      <c r="G38" s="56">
        <v>134876.96</v>
      </c>
      <c r="H38" s="57">
        <v>3.91810432263597</v>
      </c>
      <c r="I38" s="56">
        <v>-7994.93</v>
      </c>
      <c r="J38" s="57">
        <v>-5.7040809614160999</v>
      </c>
      <c r="K38" s="56">
        <v>-23510.3</v>
      </c>
      <c r="L38" s="57">
        <v>-17.430923710024299</v>
      </c>
      <c r="M38" s="57">
        <v>-0.65993926066447495</v>
      </c>
      <c r="N38" s="56">
        <v>5434451.8099999996</v>
      </c>
      <c r="O38" s="56">
        <v>93061182.680000007</v>
      </c>
      <c r="P38" s="56">
        <v>71</v>
      </c>
      <c r="Q38" s="56">
        <v>76</v>
      </c>
      <c r="R38" s="57">
        <v>-6.5789473684210504</v>
      </c>
      <c r="S38" s="56">
        <v>1974.10676056338</v>
      </c>
      <c r="T38" s="56">
        <v>2265.2731578947401</v>
      </c>
      <c r="U38" s="58">
        <v>-14.749273096469301</v>
      </c>
    </row>
    <row r="39" spans="1:21" ht="12" thickBot="1">
      <c r="A39" s="74"/>
      <c r="B39" s="71" t="s">
        <v>36</v>
      </c>
      <c r="C39" s="72"/>
      <c r="D39" s="56">
        <v>235623.98</v>
      </c>
      <c r="E39" s="59"/>
      <c r="F39" s="59"/>
      <c r="G39" s="56">
        <v>6279.49</v>
      </c>
      <c r="H39" s="57">
        <v>3652.2789271103202</v>
      </c>
      <c r="I39" s="56">
        <v>-989.3</v>
      </c>
      <c r="J39" s="57">
        <v>-0.41986388651952999</v>
      </c>
      <c r="K39" s="56">
        <v>166.68</v>
      </c>
      <c r="L39" s="57">
        <v>2.6543556881211701</v>
      </c>
      <c r="M39" s="57">
        <v>-6.9353251739860804</v>
      </c>
      <c r="N39" s="56">
        <v>6290459.0800000001</v>
      </c>
      <c r="O39" s="56">
        <v>89585481.370000005</v>
      </c>
      <c r="P39" s="56">
        <v>94</v>
      </c>
      <c r="Q39" s="56">
        <v>74</v>
      </c>
      <c r="R39" s="57">
        <v>27.027027027027</v>
      </c>
      <c r="S39" s="56">
        <v>2506.63808510638</v>
      </c>
      <c r="T39" s="56">
        <v>2837.9183783783801</v>
      </c>
      <c r="U39" s="58">
        <v>-13.2161198395713</v>
      </c>
    </row>
    <row r="40" spans="1:21" ht="12" thickBot="1">
      <c r="A40" s="74"/>
      <c r="B40" s="71" t="s">
        <v>37</v>
      </c>
      <c r="C40" s="72"/>
      <c r="D40" s="56">
        <v>137271.9</v>
      </c>
      <c r="E40" s="59"/>
      <c r="F40" s="59"/>
      <c r="G40" s="56">
        <v>96563.42</v>
      </c>
      <c r="H40" s="57">
        <v>42.157247537421497</v>
      </c>
      <c r="I40" s="56">
        <v>-27488.1</v>
      </c>
      <c r="J40" s="57">
        <v>-20.024564386447601</v>
      </c>
      <c r="K40" s="56">
        <v>-22904.25</v>
      </c>
      <c r="L40" s="57">
        <v>-23.719385663846602</v>
      </c>
      <c r="M40" s="57">
        <v>0.200130980058286</v>
      </c>
      <c r="N40" s="56">
        <v>5340223.93</v>
      </c>
      <c r="O40" s="56">
        <v>65923235.969999999</v>
      </c>
      <c r="P40" s="56">
        <v>75</v>
      </c>
      <c r="Q40" s="56">
        <v>103</v>
      </c>
      <c r="R40" s="57">
        <v>-27.184466019417499</v>
      </c>
      <c r="S40" s="56">
        <v>1830.2919999999999</v>
      </c>
      <c r="T40" s="56">
        <v>1495.9274757281601</v>
      </c>
      <c r="U40" s="58">
        <v>18.268370526224501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71" t="s">
        <v>32</v>
      </c>
      <c r="C42" s="72"/>
      <c r="D42" s="56">
        <v>35357.691500000001</v>
      </c>
      <c r="E42" s="59"/>
      <c r="F42" s="59"/>
      <c r="G42" s="56">
        <v>123268.46120000001</v>
      </c>
      <c r="H42" s="57">
        <v>-71.316514252065602</v>
      </c>
      <c r="I42" s="56">
        <v>2557.7622999999999</v>
      </c>
      <c r="J42" s="57">
        <v>7.23396294127404</v>
      </c>
      <c r="K42" s="56">
        <v>7168.7746999999999</v>
      </c>
      <c r="L42" s="57">
        <v>5.8155789649785898</v>
      </c>
      <c r="M42" s="57">
        <v>-0.64320788321050204</v>
      </c>
      <c r="N42" s="56">
        <v>914128.63029999996</v>
      </c>
      <c r="O42" s="56">
        <v>17201551.2685</v>
      </c>
      <c r="P42" s="56">
        <v>75</v>
      </c>
      <c r="Q42" s="56">
        <v>71</v>
      </c>
      <c r="R42" s="57">
        <v>5.6338028169014001</v>
      </c>
      <c r="S42" s="56">
        <v>471.43588666666699</v>
      </c>
      <c r="T42" s="56">
        <v>434.428794366197</v>
      </c>
      <c r="U42" s="58">
        <v>7.8498674681157103</v>
      </c>
    </row>
    <row r="43" spans="1:21" ht="12" thickBot="1">
      <c r="A43" s="74"/>
      <c r="B43" s="71" t="s">
        <v>33</v>
      </c>
      <c r="C43" s="72"/>
      <c r="D43" s="56">
        <v>277862.47279999999</v>
      </c>
      <c r="E43" s="56">
        <v>749850.83920000005</v>
      </c>
      <c r="F43" s="57">
        <v>37.055699383686203</v>
      </c>
      <c r="G43" s="56">
        <v>257869.4118</v>
      </c>
      <c r="H43" s="57">
        <v>7.7531727630830298</v>
      </c>
      <c r="I43" s="56">
        <v>14009.704100000001</v>
      </c>
      <c r="J43" s="57">
        <v>5.04195617307556</v>
      </c>
      <c r="K43" s="56">
        <v>16678.7716</v>
      </c>
      <c r="L43" s="57">
        <v>6.4679139272772002</v>
      </c>
      <c r="M43" s="57">
        <v>-0.16002782243267799</v>
      </c>
      <c r="N43" s="56">
        <v>8528222.8913000003</v>
      </c>
      <c r="O43" s="56">
        <v>113125478.6979</v>
      </c>
      <c r="P43" s="56">
        <v>1439</v>
      </c>
      <c r="Q43" s="56">
        <v>1523</v>
      </c>
      <c r="R43" s="57">
        <v>-5.51543007222587</v>
      </c>
      <c r="S43" s="56">
        <v>193.09414371091</v>
      </c>
      <c r="T43" s="56">
        <v>196.28889697964499</v>
      </c>
      <c r="U43" s="58">
        <v>-1.65450552116077</v>
      </c>
    </row>
    <row r="44" spans="1:21" ht="12" thickBot="1">
      <c r="A44" s="74"/>
      <c r="B44" s="71" t="s">
        <v>38</v>
      </c>
      <c r="C44" s="72"/>
      <c r="D44" s="56">
        <v>63434.18</v>
      </c>
      <c r="E44" s="59"/>
      <c r="F44" s="59"/>
      <c r="G44" s="56">
        <v>41051.31</v>
      </c>
      <c r="H44" s="57">
        <v>54.5241308986242</v>
      </c>
      <c r="I44" s="56">
        <v>-8045.31</v>
      </c>
      <c r="J44" s="57">
        <v>-12.6829258295764</v>
      </c>
      <c r="K44" s="56">
        <v>-1472.6</v>
      </c>
      <c r="L44" s="57">
        <v>-3.5872180449296298</v>
      </c>
      <c r="M44" s="57">
        <v>4.4633369550455004</v>
      </c>
      <c r="N44" s="56">
        <v>2760623.78</v>
      </c>
      <c r="O44" s="56">
        <v>43962972.299999997</v>
      </c>
      <c r="P44" s="56">
        <v>47</v>
      </c>
      <c r="Q44" s="56">
        <v>62</v>
      </c>
      <c r="R44" s="57">
        <v>-24.193548387096801</v>
      </c>
      <c r="S44" s="56">
        <v>1349.6634042553201</v>
      </c>
      <c r="T44" s="56">
        <v>1236.9874193548401</v>
      </c>
      <c r="U44" s="58">
        <v>8.3484507726317005</v>
      </c>
    </row>
    <row r="45" spans="1:21" ht="12" thickBot="1">
      <c r="A45" s="74"/>
      <c r="B45" s="71" t="s">
        <v>39</v>
      </c>
      <c r="C45" s="72"/>
      <c r="D45" s="56">
        <v>53247.88</v>
      </c>
      <c r="E45" s="59"/>
      <c r="F45" s="59"/>
      <c r="G45" s="56">
        <v>22942.77</v>
      </c>
      <c r="H45" s="57">
        <v>132.090022259736</v>
      </c>
      <c r="I45" s="56">
        <v>7365.67</v>
      </c>
      <c r="J45" s="57">
        <v>13.832794845541301</v>
      </c>
      <c r="K45" s="56">
        <v>3107.69</v>
      </c>
      <c r="L45" s="57">
        <v>13.5454001413081</v>
      </c>
      <c r="M45" s="57">
        <v>1.3701430966409101</v>
      </c>
      <c r="N45" s="56">
        <v>1610211</v>
      </c>
      <c r="O45" s="56">
        <v>19260399.960000001</v>
      </c>
      <c r="P45" s="56">
        <v>53</v>
      </c>
      <c r="Q45" s="56">
        <v>68</v>
      </c>
      <c r="R45" s="57">
        <v>-22.0588235294118</v>
      </c>
      <c r="S45" s="56">
        <v>1004.67698113208</v>
      </c>
      <c r="T45" s="56">
        <v>1151.3832352941199</v>
      </c>
      <c r="U45" s="58">
        <v>-14.6023305915432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6">
        <v>-3564.1026000000002</v>
      </c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12108.100899999999</v>
      </c>
      <c r="E47" s="62"/>
      <c r="F47" s="62"/>
      <c r="G47" s="61">
        <v>19917.187900000001</v>
      </c>
      <c r="H47" s="63">
        <v>-39.207778925457603</v>
      </c>
      <c r="I47" s="61">
        <v>1049.2121999999999</v>
      </c>
      <c r="J47" s="63">
        <v>8.6653737746767501</v>
      </c>
      <c r="K47" s="61">
        <v>1932.6030000000001</v>
      </c>
      <c r="L47" s="63">
        <v>9.7031920856658704</v>
      </c>
      <c r="M47" s="63">
        <v>-0.45709894893053599</v>
      </c>
      <c r="N47" s="61">
        <v>295595.571</v>
      </c>
      <c r="O47" s="61">
        <v>6095645.0928999996</v>
      </c>
      <c r="P47" s="61">
        <v>10</v>
      </c>
      <c r="Q47" s="61">
        <v>5</v>
      </c>
      <c r="R47" s="63">
        <v>100</v>
      </c>
      <c r="S47" s="61">
        <v>1210.8100899999999</v>
      </c>
      <c r="T47" s="61">
        <v>1199.75342</v>
      </c>
      <c r="U47" s="64">
        <v>0.91316302129592797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72974</v>
      </c>
      <c r="D2" s="37">
        <v>661466.31668974401</v>
      </c>
      <c r="E2" s="37">
        <v>511965.13831794902</v>
      </c>
      <c r="F2" s="37">
        <v>149398.845038461</v>
      </c>
      <c r="G2" s="37">
        <v>511965.13831794902</v>
      </c>
      <c r="H2" s="37">
        <v>0.22589504236421401</v>
      </c>
    </row>
    <row r="3" spans="1:8">
      <c r="A3" s="37">
        <v>2</v>
      </c>
      <c r="B3" s="37">
        <v>13</v>
      </c>
      <c r="C3" s="37">
        <v>18657</v>
      </c>
      <c r="D3" s="37">
        <v>203747.93076666701</v>
      </c>
      <c r="E3" s="37">
        <v>161888.200110256</v>
      </c>
      <c r="F3" s="37">
        <v>41795.803818803397</v>
      </c>
      <c r="G3" s="37">
        <v>161888.200110256</v>
      </c>
      <c r="H3" s="37">
        <v>0.20519924497046099</v>
      </c>
    </row>
    <row r="4" spans="1:8">
      <c r="A4" s="37">
        <v>3</v>
      </c>
      <c r="B4" s="37">
        <v>14</v>
      </c>
      <c r="C4" s="37">
        <v>121904</v>
      </c>
      <c r="D4" s="37">
        <v>154333.98438537901</v>
      </c>
      <c r="E4" s="37">
        <v>116843.270397562</v>
      </c>
      <c r="F4" s="37">
        <v>37413.286637389698</v>
      </c>
      <c r="G4" s="37">
        <v>116843.270397562</v>
      </c>
      <c r="H4" s="37">
        <v>0.24253936011882099</v>
      </c>
    </row>
    <row r="5" spans="1:8">
      <c r="A5" s="37">
        <v>4</v>
      </c>
      <c r="B5" s="37">
        <v>15</v>
      </c>
      <c r="C5" s="37">
        <v>3003</v>
      </c>
      <c r="D5" s="37">
        <v>45511.297972505898</v>
      </c>
      <c r="E5" s="37">
        <v>36739.613063474797</v>
      </c>
      <c r="F5" s="37">
        <v>8758.7618321080099</v>
      </c>
      <c r="G5" s="37">
        <v>36739.613063474797</v>
      </c>
      <c r="H5" s="37">
        <v>0.192507135742959</v>
      </c>
    </row>
    <row r="6" spans="1:8">
      <c r="A6" s="37">
        <v>5</v>
      </c>
      <c r="B6" s="37">
        <v>16</v>
      </c>
      <c r="C6" s="37">
        <v>2274</v>
      </c>
      <c r="D6" s="37">
        <v>137426.13925726499</v>
      </c>
      <c r="E6" s="37">
        <v>120332.367545299</v>
      </c>
      <c r="F6" s="37">
        <v>17051.036669230802</v>
      </c>
      <c r="G6" s="37">
        <v>120332.367545299</v>
      </c>
      <c r="H6" s="37">
        <v>0.124112783248586</v>
      </c>
    </row>
    <row r="7" spans="1:8">
      <c r="A7" s="37">
        <v>6</v>
      </c>
      <c r="B7" s="37">
        <v>17</v>
      </c>
      <c r="C7" s="37">
        <v>23952</v>
      </c>
      <c r="D7" s="37">
        <v>287324.59198290599</v>
      </c>
      <c r="E7" s="37">
        <v>222974.51329829</v>
      </c>
      <c r="F7" s="37">
        <v>64298.600052136797</v>
      </c>
      <c r="G7" s="37">
        <v>222974.51329829</v>
      </c>
      <c r="H7" s="37">
        <v>0.22382393988156701</v>
      </c>
    </row>
    <row r="8" spans="1:8">
      <c r="A8" s="37">
        <v>7</v>
      </c>
      <c r="B8" s="37">
        <v>18</v>
      </c>
      <c r="C8" s="37">
        <v>45665</v>
      </c>
      <c r="D8" s="37">
        <v>90566.173119658095</v>
      </c>
      <c r="E8" s="37">
        <v>76009.922156410306</v>
      </c>
      <c r="F8" s="37">
        <v>14556.2509632479</v>
      </c>
      <c r="G8" s="37">
        <v>76009.922156410306</v>
      </c>
      <c r="H8" s="37">
        <v>0.16072503079064401</v>
      </c>
    </row>
    <row r="9" spans="1:8">
      <c r="A9" s="37">
        <v>8</v>
      </c>
      <c r="B9" s="37">
        <v>19</v>
      </c>
      <c r="C9" s="37">
        <v>20755</v>
      </c>
      <c r="D9" s="37">
        <v>90735.788011965793</v>
      </c>
      <c r="E9" s="37">
        <v>93002.827212820499</v>
      </c>
      <c r="F9" s="37">
        <v>-2269.73150854701</v>
      </c>
      <c r="G9" s="37">
        <v>93002.827212820499</v>
      </c>
      <c r="H9" s="37">
        <v>-2.5015475234579799E-2</v>
      </c>
    </row>
    <row r="10" spans="1:8">
      <c r="A10" s="37">
        <v>9</v>
      </c>
      <c r="B10" s="37">
        <v>21</v>
      </c>
      <c r="C10" s="37">
        <v>328577</v>
      </c>
      <c r="D10" s="37">
        <v>1159330.1385650299</v>
      </c>
      <c r="E10" s="37">
        <v>1188017.1514000001</v>
      </c>
      <c r="F10" s="37">
        <v>-28694.7123282051</v>
      </c>
      <c r="G10" s="37">
        <v>1188017.1514000001</v>
      </c>
      <c r="H10" s="37">
        <v>-2.4751278299399899E-2</v>
      </c>
    </row>
    <row r="11" spans="1:8">
      <c r="A11" s="37">
        <v>10</v>
      </c>
      <c r="B11" s="37">
        <v>22</v>
      </c>
      <c r="C11" s="37">
        <v>85775.414000000004</v>
      </c>
      <c r="D11" s="37">
        <v>1057294.05733675</v>
      </c>
      <c r="E11" s="37">
        <v>985029.79079401703</v>
      </c>
      <c r="F11" s="37">
        <v>72175.480217948701</v>
      </c>
      <c r="G11" s="37">
        <v>985029.79079401703</v>
      </c>
      <c r="H11" s="37">
        <v>6.8270072233807294E-2</v>
      </c>
    </row>
    <row r="12" spans="1:8">
      <c r="A12" s="37">
        <v>11</v>
      </c>
      <c r="B12" s="37">
        <v>23</v>
      </c>
      <c r="C12" s="37">
        <v>219126.05</v>
      </c>
      <c r="D12" s="37">
        <v>1654895.62842479</v>
      </c>
      <c r="E12" s="37">
        <v>1424044.12363932</v>
      </c>
      <c r="F12" s="37">
        <v>230820.97649487201</v>
      </c>
      <c r="G12" s="37">
        <v>1424044.12363932</v>
      </c>
      <c r="H12" s="37">
        <v>0.139480237075611</v>
      </c>
    </row>
    <row r="13" spans="1:8">
      <c r="A13" s="37">
        <v>12</v>
      </c>
      <c r="B13" s="37">
        <v>24</v>
      </c>
      <c r="C13" s="37">
        <v>13711</v>
      </c>
      <c r="D13" s="37">
        <v>382521.21004273498</v>
      </c>
      <c r="E13" s="37">
        <v>346085.98309230799</v>
      </c>
      <c r="F13" s="37">
        <v>36432.859429059798</v>
      </c>
      <c r="G13" s="37">
        <v>346085.98309230799</v>
      </c>
      <c r="H13" s="37">
        <v>9.5244613804938705E-2</v>
      </c>
    </row>
    <row r="14" spans="1:8">
      <c r="A14" s="37">
        <v>13</v>
      </c>
      <c r="B14" s="37">
        <v>25</v>
      </c>
      <c r="C14" s="37">
        <v>83569</v>
      </c>
      <c r="D14" s="37">
        <v>992422.51064690296</v>
      </c>
      <c r="E14" s="37">
        <v>950617.39899999998</v>
      </c>
      <c r="F14" s="37">
        <v>41800.049700000003</v>
      </c>
      <c r="G14" s="37">
        <v>950617.39899999998</v>
      </c>
      <c r="H14" s="37">
        <v>4.2119422380929798E-2</v>
      </c>
    </row>
    <row r="15" spans="1:8">
      <c r="A15" s="37">
        <v>14</v>
      </c>
      <c r="B15" s="37">
        <v>26</v>
      </c>
      <c r="C15" s="37">
        <v>63245</v>
      </c>
      <c r="D15" s="37">
        <v>335959.409794554</v>
      </c>
      <c r="E15" s="37">
        <v>291480.07050744299</v>
      </c>
      <c r="F15" s="37">
        <v>44475.493435814198</v>
      </c>
      <c r="G15" s="37">
        <v>291480.07050744299</v>
      </c>
      <c r="H15" s="37">
        <v>0.13238504793248801</v>
      </c>
    </row>
    <row r="16" spans="1:8">
      <c r="A16" s="37">
        <v>15</v>
      </c>
      <c r="B16" s="37">
        <v>27</v>
      </c>
      <c r="C16" s="37">
        <v>200365.908</v>
      </c>
      <c r="D16" s="37">
        <v>1445157.8405603601</v>
      </c>
      <c r="E16" s="37">
        <v>1366615.4047221199</v>
      </c>
      <c r="F16" s="37">
        <v>78534.086167256595</v>
      </c>
      <c r="G16" s="37">
        <v>1366615.4047221199</v>
      </c>
      <c r="H16" s="37">
        <v>5.4343226539785003E-2</v>
      </c>
    </row>
    <row r="17" spans="1:8">
      <c r="A17" s="37">
        <v>16</v>
      </c>
      <c r="B17" s="37">
        <v>29</v>
      </c>
      <c r="C17" s="37">
        <v>211723</v>
      </c>
      <c r="D17" s="37">
        <v>2839766.0542162401</v>
      </c>
      <c r="E17" s="37">
        <v>2690257.2690470102</v>
      </c>
      <c r="F17" s="37">
        <v>143426.280895726</v>
      </c>
      <c r="G17" s="37">
        <v>2690257.2690470102</v>
      </c>
      <c r="H17" s="37">
        <v>5.0614784032121399E-2</v>
      </c>
    </row>
    <row r="18" spans="1:8">
      <c r="A18" s="37">
        <v>17</v>
      </c>
      <c r="B18" s="37">
        <v>31</v>
      </c>
      <c r="C18" s="37">
        <v>34367.436000000002</v>
      </c>
      <c r="D18" s="37">
        <v>300126.57956340699</v>
      </c>
      <c r="E18" s="37">
        <v>257114.29103312499</v>
      </c>
      <c r="F18" s="37">
        <v>43012.288530281301</v>
      </c>
      <c r="G18" s="37">
        <v>257114.29103312499</v>
      </c>
      <c r="H18" s="37">
        <v>0.143313826429006</v>
      </c>
    </row>
    <row r="19" spans="1:8">
      <c r="A19" s="37">
        <v>18</v>
      </c>
      <c r="B19" s="37">
        <v>32</v>
      </c>
      <c r="C19" s="37">
        <v>20723.863000000001</v>
      </c>
      <c r="D19" s="37">
        <v>299184.21960108198</v>
      </c>
      <c r="E19" s="37">
        <v>283315.081029177</v>
      </c>
      <c r="F19" s="37">
        <v>15867.454612612701</v>
      </c>
      <c r="G19" s="37">
        <v>283315.081029177</v>
      </c>
      <c r="H19" s="37">
        <v>5.3036032262293399E-2</v>
      </c>
    </row>
    <row r="20" spans="1:8">
      <c r="A20" s="37">
        <v>19</v>
      </c>
      <c r="B20" s="37">
        <v>33</v>
      </c>
      <c r="C20" s="37">
        <v>49386.932999999997</v>
      </c>
      <c r="D20" s="37">
        <v>609686.01056967699</v>
      </c>
      <c r="E20" s="37">
        <v>495591.47984188801</v>
      </c>
      <c r="F20" s="37">
        <v>114094.045152568</v>
      </c>
      <c r="G20" s="37">
        <v>495591.47984188801</v>
      </c>
      <c r="H20" s="37">
        <v>0.18713589297302999</v>
      </c>
    </row>
    <row r="21" spans="1:8">
      <c r="A21" s="37">
        <v>20</v>
      </c>
      <c r="B21" s="37">
        <v>34</v>
      </c>
      <c r="C21" s="37">
        <v>46476.894999999997</v>
      </c>
      <c r="D21" s="37">
        <v>243838.659674578</v>
      </c>
      <c r="E21" s="37">
        <v>181537.105679981</v>
      </c>
      <c r="F21" s="37">
        <v>62300.528353571397</v>
      </c>
      <c r="G21" s="37">
        <v>181537.105679981</v>
      </c>
      <c r="H21" s="37">
        <v>0.25550005273180598</v>
      </c>
    </row>
    <row r="22" spans="1:8">
      <c r="A22" s="37">
        <v>21</v>
      </c>
      <c r="B22" s="37">
        <v>35</v>
      </c>
      <c r="C22" s="37">
        <v>42030.425000000003</v>
      </c>
      <c r="D22" s="37">
        <v>1278715.8539734499</v>
      </c>
      <c r="E22" s="37">
        <v>1178994.1759247801</v>
      </c>
      <c r="F22" s="37">
        <v>99714.752248672594</v>
      </c>
      <c r="G22" s="37">
        <v>1178994.1759247801</v>
      </c>
      <c r="H22" s="37">
        <v>7.7980805523199304E-2</v>
      </c>
    </row>
    <row r="23" spans="1:8">
      <c r="A23" s="37">
        <v>22</v>
      </c>
      <c r="B23" s="37">
        <v>36</v>
      </c>
      <c r="C23" s="37">
        <v>157051.44399999999</v>
      </c>
      <c r="D23" s="37">
        <v>732922.65854247799</v>
      </c>
      <c r="E23" s="37">
        <v>616843.38729417499</v>
      </c>
      <c r="F23" s="37">
        <v>116075.723148303</v>
      </c>
      <c r="G23" s="37">
        <v>616843.38729417499</v>
      </c>
      <c r="H23" s="37">
        <v>0.158374534780825</v>
      </c>
    </row>
    <row r="24" spans="1:8">
      <c r="A24" s="37">
        <v>23</v>
      </c>
      <c r="B24" s="37">
        <v>37</v>
      </c>
      <c r="C24" s="37">
        <v>204924.83799999999</v>
      </c>
      <c r="D24" s="37">
        <v>1469404.5481628301</v>
      </c>
      <c r="E24" s="37">
        <v>1320431.8318256701</v>
      </c>
      <c r="F24" s="37">
        <v>148967.290230969</v>
      </c>
      <c r="G24" s="37">
        <v>1320431.8318256701</v>
      </c>
      <c r="H24" s="37">
        <v>0.101379732704935</v>
      </c>
    </row>
    <row r="25" spans="1:8">
      <c r="A25" s="37">
        <v>24</v>
      </c>
      <c r="B25" s="37">
        <v>38</v>
      </c>
      <c r="C25" s="37">
        <v>134229.644</v>
      </c>
      <c r="D25" s="37">
        <v>690786.19030177</v>
      </c>
      <c r="E25" s="37">
        <v>645054.30677168095</v>
      </c>
      <c r="F25" s="37">
        <v>45731.192330088503</v>
      </c>
      <c r="G25" s="37">
        <v>645054.30677168095</v>
      </c>
      <c r="H25" s="37">
        <v>6.6201725990995594E-2</v>
      </c>
    </row>
    <row r="26" spans="1:8">
      <c r="A26" s="37">
        <v>25</v>
      </c>
      <c r="B26" s="37">
        <v>39</v>
      </c>
      <c r="C26" s="37">
        <v>60088.644999999997</v>
      </c>
      <c r="D26" s="37">
        <v>115685.615861705</v>
      </c>
      <c r="E26" s="37">
        <v>89056.157001630796</v>
      </c>
      <c r="F26" s="37">
        <v>26629.458860073999</v>
      </c>
      <c r="G26" s="37">
        <v>89056.157001630796</v>
      </c>
      <c r="H26" s="37">
        <v>0.23018815832651099</v>
      </c>
    </row>
    <row r="27" spans="1:8">
      <c r="A27" s="37">
        <v>26</v>
      </c>
      <c r="B27" s="37">
        <v>42</v>
      </c>
      <c r="C27" s="37">
        <v>9442.7819999999992</v>
      </c>
      <c r="D27" s="37">
        <v>192655.44649999999</v>
      </c>
      <c r="E27" s="37">
        <v>162697.954</v>
      </c>
      <c r="F27" s="37">
        <v>29954.5501</v>
      </c>
      <c r="G27" s="37">
        <v>162697.954</v>
      </c>
      <c r="H27" s="37">
        <v>0.15548487282808199</v>
      </c>
    </row>
    <row r="28" spans="1:8">
      <c r="A28" s="37">
        <v>27</v>
      </c>
      <c r="B28" s="37">
        <v>75</v>
      </c>
      <c r="C28" s="37">
        <v>75</v>
      </c>
      <c r="D28" s="37">
        <v>35357.692307692298</v>
      </c>
      <c r="E28" s="37">
        <v>32799.929487179499</v>
      </c>
      <c r="F28" s="37">
        <v>2557.7628205128199</v>
      </c>
      <c r="G28" s="37">
        <v>32799.929487179499</v>
      </c>
      <c r="H28" s="37">
        <v>7.2339642481598299E-2</v>
      </c>
    </row>
    <row r="29" spans="1:8">
      <c r="A29" s="37">
        <v>28</v>
      </c>
      <c r="B29" s="37">
        <v>76</v>
      </c>
      <c r="C29" s="37">
        <v>1506</v>
      </c>
      <c r="D29" s="37">
        <v>277862.46946923097</v>
      </c>
      <c r="E29" s="37">
        <v>263852.76819572598</v>
      </c>
      <c r="F29" s="37">
        <v>14009.701273504301</v>
      </c>
      <c r="G29" s="37">
        <v>263852.76819572598</v>
      </c>
      <c r="H29" s="37">
        <v>5.0419552162857498E-2</v>
      </c>
    </row>
    <row r="30" spans="1:8">
      <c r="A30" s="37">
        <v>29</v>
      </c>
      <c r="B30" s="37">
        <v>99</v>
      </c>
      <c r="C30" s="37">
        <v>10</v>
      </c>
      <c r="D30" s="37">
        <v>12108.1007488087</v>
      </c>
      <c r="E30" s="37">
        <v>11058.888767869301</v>
      </c>
      <c r="F30" s="37">
        <v>1049.2119809394101</v>
      </c>
      <c r="G30" s="37">
        <v>11058.888767869301</v>
      </c>
      <c r="H30" s="37">
        <v>8.66537207367261E-2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73</v>
      </c>
      <c r="D34" s="34">
        <v>113172.69</v>
      </c>
      <c r="E34" s="34">
        <v>107891.97</v>
      </c>
      <c r="F34" s="30"/>
      <c r="G34" s="30"/>
      <c r="H34" s="30"/>
    </row>
    <row r="35" spans="1:8">
      <c r="A35" s="30"/>
      <c r="B35" s="33">
        <v>71</v>
      </c>
      <c r="C35" s="34">
        <v>61</v>
      </c>
      <c r="D35" s="34">
        <v>140161.57999999999</v>
      </c>
      <c r="E35" s="34">
        <v>148156.51</v>
      </c>
      <c r="F35" s="30"/>
      <c r="G35" s="30"/>
      <c r="H35" s="30"/>
    </row>
    <row r="36" spans="1:8">
      <c r="A36" s="30"/>
      <c r="B36" s="33">
        <v>72</v>
      </c>
      <c r="C36" s="34">
        <v>88</v>
      </c>
      <c r="D36" s="34">
        <v>235623.98</v>
      </c>
      <c r="E36" s="34">
        <v>236613.28</v>
      </c>
      <c r="F36" s="30"/>
      <c r="G36" s="30"/>
      <c r="H36" s="30"/>
    </row>
    <row r="37" spans="1:8">
      <c r="A37" s="30"/>
      <c r="B37" s="33">
        <v>73</v>
      </c>
      <c r="C37" s="34">
        <v>69</v>
      </c>
      <c r="D37" s="34">
        <v>137271.9</v>
      </c>
      <c r="E37" s="34">
        <v>164760</v>
      </c>
      <c r="F37" s="30"/>
      <c r="G37" s="30"/>
      <c r="H37" s="30"/>
    </row>
    <row r="38" spans="1:8">
      <c r="A38" s="30"/>
      <c r="B38" s="33">
        <v>77</v>
      </c>
      <c r="C38" s="34">
        <v>37</v>
      </c>
      <c r="D38" s="34">
        <v>63434.18</v>
      </c>
      <c r="E38" s="34">
        <v>71479.490000000005</v>
      </c>
      <c r="F38" s="30"/>
      <c r="G38" s="30"/>
      <c r="H38" s="30"/>
    </row>
    <row r="39" spans="1:8">
      <c r="A39" s="30"/>
      <c r="B39" s="33">
        <v>78</v>
      </c>
      <c r="C39" s="34">
        <v>39</v>
      </c>
      <c r="D39" s="34">
        <v>53247.88</v>
      </c>
      <c r="E39" s="34">
        <v>45882.21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2016-08-26T02:39:00Z</dcterms:modified>
</cp:coreProperties>
</file>