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<sst xmlns="http://schemas.openxmlformats.org/spreadsheetml/2006/main" count="121" uniqueCount="80">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</sst>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30890924.097800002</v>
      </c>
      <c r="F3" s="25">
        <f>RA!I7</f>
        <v>429611.3799</v>
      </c>
      <c r="G3" s="16">
        <f>SUM(G4:G42)</f>
        <v>30461312.717900012</v>
      </c>
      <c r="H3" s="27">
        <f>RA!J7</f>
        <v>1.3907365753768299</v>
      </c>
      <c r="I3" s="20">
        <f>SUM(I4:I42)</f>
        <v>30890932.907745443</v>
      </c>
      <c r="J3" s="21">
        <f>SUM(J4:J42)</f>
        <v>30461312.553383648</v>
      </c>
      <c r="K3" s="22">
        <f>E3-I3</f>
        <v>-8.8099454417824745</v>
      </c>
      <c r="L3" s="22">
        <f>G3-J3</f>
        <v>0.16451636329293251</v>
      </c>
    </row>
    <row r="4" spans="1:13">
      <c r="A4" s="68">
        <f>RA!A8</f>
        <v>42610</v>
      </c>
      <c r="B4" s="12">
        <v>12</v>
      </c>
      <c r="C4" s="66" t="s">
        <v>6</v>
      </c>
      <c r="D4" s="66"/>
      <c r="E4" s="15">
        <f>VLOOKUP(C4,RA!B8:D35,3,0)</f>
        <v>1119082.5634999999</v>
      </c>
      <c r="F4" s="25">
        <f>VLOOKUP(C4,RA!B8:I38,8,0)</f>
        <v>272668.52189999999</v>
      </c>
      <c r="G4" s="16">
        <f t="shared" ref="G4:G42" si="0">E4-F4</f>
        <v>846414.04159999988</v>
      </c>
      <c r="H4" s="27">
        <f>RA!J8</f>
        <v>24.365362377482899</v>
      </c>
      <c r="I4" s="20">
        <f>VLOOKUP(B4,RMS!B:D,3,FALSE)</f>
        <v>1119083.88934615</v>
      </c>
      <c r="J4" s="21">
        <f>VLOOKUP(B4,RMS!B:E,4,FALSE)</f>
        <v>846414.06394017104</v>
      </c>
      <c r="K4" s="22">
        <f t="shared" ref="K4:K42" si="1">E4-I4</f>
        <v>-1.3258461500518024</v>
      </c>
      <c r="L4" s="22">
        <f t="shared" ref="L4:L42" si="2">G4-J4</f>
        <v>-2.2340171155519783E-2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292274.3639</v>
      </c>
      <c r="F5" s="25">
        <f>VLOOKUP(C5,RA!B9:I39,8,0)</f>
        <v>62390.775900000001</v>
      </c>
      <c r="G5" s="16">
        <f t="shared" si="0"/>
        <v>229883.58799999999</v>
      </c>
      <c r="H5" s="27">
        <f>RA!J9</f>
        <v>21.3466467149157</v>
      </c>
      <c r="I5" s="20">
        <f>VLOOKUP(B5,RMS!B:D,3,FALSE)</f>
        <v>292274.76417093998</v>
      </c>
      <c r="J5" s="21">
        <f>VLOOKUP(B5,RMS!B:E,4,FALSE)</f>
        <v>229883.54893589701</v>
      </c>
      <c r="K5" s="22">
        <f t="shared" si="1"/>
        <v>-0.40027093997923657</v>
      </c>
      <c r="L5" s="22">
        <f t="shared" si="2"/>
        <v>3.9064102980773896E-2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244717.6925</v>
      </c>
      <c r="F6" s="25">
        <f>VLOOKUP(C6,RA!B10:I40,8,0)</f>
        <v>56879.187400000003</v>
      </c>
      <c r="G6" s="16">
        <f t="shared" si="0"/>
        <v>187838.50510000001</v>
      </c>
      <c r="H6" s="27">
        <f>RA!J10</f>
        <v>23.2427769397997</v>
      </c>
      <c r="I6" s="20">
        <f>VLOOKUP(B6,RMS!B:D,3,FALSE)</f>
        <v>244720.45794185801</v>
      </c>
      <c r="J6" s="21">
        <f>VLOOKUP(B6,RMS!B:E,4,FALSE)</f>
        <v>187838.50495324301</v>
      </c>
      <c r="K6" s="22">
        <f>E6-I6</f>
        <v>-2.7654418580059428</v>
      </c>
      <c r="L6" s="22">
        <f t="shared" si="2"/>
        <v>1.4675699640065432E-4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77009.793799999999</v>
      </c>
      <c r="F7" s="25">
        <f>VLOOKUP(C7,RA!B11:I41,8,0)</f>
        <v>14822.683999999999</v>
      </c>
      <c r="G7" s="16">
        <f t="shared" si="0"/>
        <v>62187.109799999998</v>
      </c>
      <c r="H7" s="27">
        <f>RA!J11</f>
        <v>19.247790792033001</v>
      </c>
      <c r="I7" s="20">
        <f>VLOOKUP(B7,RMS!B:D,3,FALSE)</f>
        <v>77009.857133552694</v>
      </c>
      <c r="J7" s="21">
        <f>VLOOKUP(B7,RMS!B:E,4,FALSE)</f>
        <v>62187.110186158403</v>
      </c>
      <c r="K7" s="22">
        <f t="shared" si="1"/>
        <v>-6.3333552694530226E-2</v>
      </c>
      <c r="L7" s="22">
        <f t="shared" si="2"/>
        <v>-3.861584045807831E-4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352935.81660000002</v>
      </c>
      <c r="F8" s="25">
        <f>VLOOKUP(C8,RA!B12:I42,8,0)</f>
        <v>85877.802500000005</v>
      </c>
      <c r="G8" s="16">
        <f t="shared" si="0"/>
        <v>267058.01410000003</v>
      </c>
      <c r="H8" s="27">
        <f>RA!J12</f>
        <v>24.332413560998699</v>
      </c>
      <c r="I8" s="20">
        <f>VLOOKUP(B8,RMS!B:D,3,FALSE)</f>
        <v>352935.81340512802</v>
      </c>
      <c r="J8" s="21">
        <f>VLOOKUP(B8,RMS!B:E,4,FALSE)</f>
        <v>267058.01709914498</v>
      </c>
      <c r="K8" s="22">
        <f t="shared" si="1"/>
        <v>3.1948719988577068E-3</v>
      </c>
      <c r="L8" s="22">
        <f t="shared" si="2"/>
        <v>-2.9991449555382133E-3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447222.79460000002</v>
      </c>
      <c r="F9" s="25">
        <f>VLOOKUP(C9,RA!B13:I43,8,0)</f>
        <v>121385.2645</v>
      </c>
      <c r="G9" s="16">
        <f t="shared" si="0"/>
        <v>325837.53010000003</v>
      </c>
      <c r="H9" s="27">
        <f>RA!J13</f>
        <v>27.142011982767599</v>
      </c>
      <c r="I9" s="20">
        <f>VLOOKUP(B9,RMS!B:D,3,FALSE)</f>
        <v>447223.38860854699</v>
      </c>
      <c r="J9" s="21">
        <f>VLOOKUP(B9,RMS!B:E,4,FALSE)</f>
        <v>325837.52885042701</v>
      </c>
      <c r="K9" s="22">
        <f t="shared" si="1"/>
        <v>-0.59400854696286842</v>
      </c>
      <c r="L9" s="22">
        <f t="shared" si="2"/>
        <v>1.2495730188675225E-3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97347.981</v>
      </c>
      <c r="F10" s="25">
        <f>VLOOKUP(C10,RA!B14:I43,8,0)</f>
        <v>14875.722299999999</v>
      </c>
      <c r="G10" s="16">
        <f t="shared" si="0"/>
        <v>82472.258700000006</v>
      </c>
      <c r="H10" s="27">
        <f>RA!J14</f>
        <v>15.280976705618601</v>
      </c>
      <c r="I10" s="20">
        <f>VLOOKUP(B10,RMS!B:D,3,FALSE)</f>
        <v>97347.993017094006</v>
      </c>
      <c r="J10" s="21">
        <f>VLOOKUP(B10,RMS!B:E,4,FALSE)</f>
        <v>82472.259490598299</v>
      </c>
      <c r="K10" s="22">
        <f t="shared" si="1"/>
        <v>-1.2017094006296247E-2</v>
      </c>
      <c r="L10" s="22">
        <f t="shared" si="2"/>
        <v>-7.905982929514721E-4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155614.1882</v>
      </c>
      <c r="F11" s="25">
        <f>VLOOKUP(C11,RA!B15:I44,8,0)</f>
        <v>168.1892</v>
      </c>
      <c r="G11" s="16">
        <f t="shared" si="0"/>
        <v>155445.99900000001</v>
      </c>
      <c r="H11" s="27">
        <f>RA!J15</f>
        <v>0.108080890274503</v>
      </c>
      <c r="I11" s="20">
        <f>VLOOKUP(B11,RMS!B:D,3,FALSE)</f>
        <v>155614.27901196599</v>
      </c>
      <c r="J11" s="21">
        <f>VLOOKUP(B11,RMS!B:E,4,FALSE)</f>
        <v>155445.99751453</v>
      </c>
      <c r="K11" s="22">
        <f t="shared" si="1"/>
        <v>-9.0811965987086296E-2</v>
      </c>
      <c r="L11" s="22">
        <f t="shared" si="2"/>
        <v>1.4854700129944831E-3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1478080.504</v>
      </c>
      <c r="F12" s="25">
        <f>VLOOKUP(C12,RA!B16:I45,8,0)</f>
        <v>-59731.427799999998</v>
      </c>
      <c r="G12" s="16">
        <f t="shared" si="0"/>
        <v>1537811.9317999999</v>
      </c>
      <c r="H12" s="27">
        <f>RA!J16</f>
        <v>-4.0411484786081697</v>
      </c>
      <c r="I12" s="20">
        <f>VLOOKUP(B12,RMS!B:D,3,FALSE)</f>
        <v>1478079.4688188001</v>
      </c>
      <c r="J12" s="21">
        <f>VLOOKUP(B12,RMS!B:E,4,FALSE)</f>
        <v>1537811.9317999999</v>
      </c>
      <c r="K12" s="22">
        <f t="shared" si="1"/>
        <v>1.0351811998989433</v>
      </c>
      <c r="L12" s="22">
        <f t="shared" si="2"/>
        <v>0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728195.63060000003</v>
      </c>
      <c r="F13" s="25">
        <f>VLOOKUP(C13,RA!B17:I46,8,0)</f>
        <v>106091.09269999999</v>
      </c>
      <c r="G13" s="16">
        <f t="shared" si="0"/>
        <v>622104.5379</v>
      </c>
      <c r="H13" s="27">
        <f>RA!J17</f>
        <v>14.569037253435001</v>
      </c>
      <c r="I13" s="20">
        <f>VLOOKUP(B13,RMS!B:D,3,FALSE)</f>
        <v>728195.60138205101</v>
      </c>
      <c r="J13" s="21">
        <f>VLOOKUP(B13,RMS!B:E,4,FALSE)</f>
        <v>622104.54672478605</v>
      </c>
      <c r="K13" s="22">
        <f t="shared" si="1"/>
        <v>2.9217949020676315E-2</v>
      </c>
      <c r="L13" s="22">
        <f t="shared" si="2"/>
        <v>-8.8247860549017787E-3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2161804.4284000001</v>
      </c>
      <c r="F14" s="25">
        <f>VLOOKUP(C14,RA!B18:I47,8,0)</f>
        <v>103281.9434</v>
      </c>
      <c r="G14" s="16">
        <f t="shared" si="0"/>
        <v>2058522.4850000001</v>
      </c>
      <c r="H14" s="27">
        <f>RA!J18</f>
        <v>4.7775803418277398</v>
      </c>
      <c r="I14" s="20">
        <f>VLOOKUP(B14,RMS!B:D,3,FALSE)</f>
        <v>2161804.8983735</v>
      </c>
      <c r="J14" s="21">
        <f>VLOOKUP(B14,RMS!B:E,4,FALSE)</f>
        <v>2058522.4552111099</v>
      </c>
      <c r="K14" s="22">
        <f t="shared" si="1"/>
        <v>-0.46997349988669157</v>
      </c>
      <c r="L14" s="22">
        <f t="shared" si="2"/>
        <v>2.9788890155032277E-2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806999.13520000002</v>
      </c>
      <c r="F15" s="25">
        <f>VLOOKUP(C15,RA!B19:I48,8,0)</f>
        <v>2385.9594999999999</v>
      </c>
      <c r="G15" s="16">
        <f t="shared" si="0"/>
        <v>804613.17570000002</v>
      </c>
      <c r="H15" s="27">
        <f>RA!J19</f>
        <v>0.29565824744145303</v>
      </c>
      <c r="I15" s="20">
        <f>VLOOKUP(B15,RMS!B:D,3,FALSE)</f>
        <v>806999.06608461495</v>
      </c>
      <c r="J15" s="21">
        <f>VLOOKUP(B15,RMS!B:E,4,FALSE)</f>
        <v>804613.17622735002</v>
      </c>
      <c r="K15" s="22">
        <f t="shared" si="1"/>
        <v>6.9115385063923895E-2</v>
      </c>
      <c r="L15" s="22">
        <f t="shared" si="2"/>
        <v>-5.2734999917447567E-4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1701168.1418999999</v>
      </c>
      <c r="F16" s="25">
        <f>VLOOKUP(C16,RA!B20:I49,8,0)</f>
        <v>-119462.5956</v>
      </c>
      <c r="G16" s="16">
        <f t="shared" si="0"/>
        <v>1820630.7374999998</v>
      </c>
      <c r="H16" s="27">
        <f>RA!J20</f>
        <v>-7.0223861273686099</v>
      </c>
      <c r="I16" s="20">
        <f>VLOOKUP(B16,RMS!B:D,3,FALSE)</f>
        <v>1701168.28540201</v>
      </c>
      <c r="J16" s="21">
        <f>VLOOKUP(B16,RMS!B:E,4,FALSE)</f>
        <v>1820630.7375</v>
      </c>
      <c r="K16" s="22">
        <f t="shared" si="1"/>
        <v>-0.1435020100325346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441046.62579999998</v>
      </c>
      <c r="F17" s="25">
        <f>VLOOKUP(C17,RA!B21:I50,8,0)</f>
        <v>60128.425499999998</v>
      </c>
      <c r="G17" s="16">
        <f t="shared" si="0"/>
        <v>380918.20029999997</v>
      </c>
      <c r="H17" s="27">
        <f>RA!J21</f>
        <v>13.633122210363799</v>
      </c>
      <c r="I17" s="20">
        <f>VLOOKUP(B17,RMS!B:D,3,FALSE)</f>
        <v>441045.64995892899</v>
      </c>
      <c r="J17" s="21">
        <f>VLOOKUP(B17,RMS!B:E,4,FALSE)</f>
        <v>380918.20011356898</v>
      </c>
      <c r="K17" s="22">
        <f t="shared" si="1"/>
        <v>0.97584107099100947</v>
      </c>
      <c r="L17" s="22">
        <f t="shared" si="2"/>
        <v>1.8643098883330822E-4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1712711.3363999999</v>
      </c>
      <c r="F18" s="25">
        <f>VLOOKUP(C18,RA!B22:I51,8,0)</f>
        <v>99184.914600000004</v>
      </c>
      <c r="G18" s="16">
        <f t="shared" si="0"/>
        <v>1613526.4217999999</v>
      </c>
      <c r="H18" s="27">
        <f>RA!J22</f>
        <v>5.7911051612748601</v>
      </c>
      <c r="I18" s="20">
        <f>VLOOKUP(B18,RMS!B:D,3,FALSE)</f>
        <v>1712713.2837275099</v>
      </c>
      <c r="J18" s="21">
        <f>VLOOKUP(B18,RMS!B:E,4,FALSE)</f>
        <v>1613526.42120458</v>
      </c>
      <c r="K18" s="22">
        <f t="shared" si="1"/>
        <v>-1.9473275099880993</v>
      </c>
      <c r="L18" s="22">
        <f t="shared" si="2"/>
        <v>5.9541990049183369E-4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8084693.2081000004</v>
      </c>
      <c r="F19" s="25">
        <f>VLOOKUP(C19,RA!B23:I52,8,0)</f>
        <v>-907987.57689999999</v>
      </c>
      <c r="G19" s="16">
        <f t="shared" si="0"/>
        <v>8992680.7850000001</v>
      </c>
      <c r="H19" s="27">
        <f>RA!J23</f>
        <v>-11.2309465990657</v>
      </c>
      <c r="I19" s="20">
        <f>VLOOKUP(B19,RMS!B:D,3,FALSE)</f>
        <v>8084695.3609837601</v>
      </c>
      <c r="J19" s="21">
        <f>VLOOKUP(B19,RMS!B:E,4,FALSE)</f>
        <v>8992680.8069521394</v>
      </c>
      <c r="K19" s="22">
        <f t="shared" si="1"/>
        <v>-2.1528837596997619</v>
      </c>
      <c r="L19" s="22">
        <f t="shared" si="2"/>
        <v>-2.1952139213681221E-2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383005.83419999998</v>
      </c>
      <c r="F20" s="25">
        <f>VLOOKUP(C20,RA!B24:I53,8,0)</f>
        <v>48666.293599999997</v>
      </c>
      <c r="G20" s="16">
        <f t="shared" si="0"/>
        <v>334339.54060000001</v>
      </c>
      <c r="H20" s="27">
        <f>RA!J24</f>
        <v>12.7064105176495</v>
      </c>
      <c r="I20" s="20">
        <f>VLOOKUP(B20,RMS!B:D,3,FALSE)</f>
        <v>383006.06887701398</v>
      </c>
      <c r="J20" s="21">
        <f>VLOOKUP(B20,RMS!B:E,4,FALSE)</f>
        <v>334339.54607714899</v>
      </c>
      <c r="K20" s="22">
        <f t="shared" si="1"/>
        <v>-0.23467701399931684</v>
      </c>
      <c r="L20" s="22">
        <f t="shared" si="2"/>
        <v>-5.4771489812992513E-3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428894.26520000002</v>
      </c>
      <c r="F21" s="25">
        <f>VLOOKUP(C21,RA!B25:I54,8,0)</f>
        <v>30122.317299999999</v>
      </c>
      <c r="G21" s="16">
        <f t="shared" si="0"/>
        <v>398771.94790000003</v>
      </c>
      <c r="H21" s="27">
        <f>RA!J25</f>
        <v>7.0232501910356602</v>
      </c>
      <c r="I21" s="20">
        <f>VLOOKUP(B21,RMS!B:D,3,FALSE)</f>
        <v>428894.24731449998</v>
      </c>
      <c r="J21" s="21">
        <f>VLOOKUP(B21,RMS!B:E,4,FALSE)</f>
        <v>398771.91490078199</v>
      </c>
      <c r="K21" s="22">
        <f t="shared" si="1"/>
        <v>1.7885500041302294E-2</v>
      </c>
      <c r="L21" s="22">
        <f t="shared" si="2"/>
        <v>3.2999218034092337E-2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693176.42039999994</v>
      </c>
      <c r="F22" s="25">
        <f>VLOOKUP(C22,RA!B26:I55,8,0)</f>
        <v>138838.3285</v>
      </c>
      <c r="G22" s="16">
        <f t="shared" si="0"/>
        <v>554338.09189999988</v>
      </c>
      <c r="H22" s="27">
        <f>RA!J26</f>
        <v>20.029291882127598</v>
      </c>
      <c r="I22" s="20">
        <f>VLOOKUP(B22,RMS!B:D,3,FALSE)</f>
        <v>693176.39822517196</v>
      </c>
      <c r="J22" s="21">
        <f>VLOOKUP(B22,RMS!B:E,4,FALSE)</f>
        <v>554338.09757655999</v>
      </c>
      <c r="K22" s="22">
        <f t="shared" si="1"/>
        <v>2.2174827987328172E-2</v>
      </c>
      <c r="L22" s="22">
        <f t="shared" si="2"/>
        <v>-5.67656010389328E-3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333179.4865</v>
      </c>
      <c r="F23" s="25">
        <f>VLOOKUP(C23,RA!B27:I56,8,0)</f>
        <v>83354.297200000001</v>
      </c>
      <c r="G23" s="16">
        <f t="shared" si="0"/>
        <v>249825.1893</v>
      </c>
      <c r="H23" s="27">
        <f>RA!J27</f>
        <v>25.017835904492301</v>
      </c>
      <c r="I23" s="20">
        <f>VLOOKUP(B23,RMS!B:D,3,FALSE)</f>
        <v>333179.17914036702</v>
      </c>
      <c r="J23" s="21">
        <f>VLOOKUP(B23,RMS!B:E,4,FALSE)</f>
        <v>249825.172089297</v>
      </c>
      <c r="K23" s="22">
        <f t="shared" si="1"/>
        <v>0.30735963297775015</v>
      </c>
      <c r="L23" s="22">
        <f t="shared" si="2"/>
        <v>1.7210702993907034E-2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1217985.8496999999</v>
      </c>
      <c r="F24" s="25">
        <f>VLOOKUP(C24,RA!B28:I57,8,0)</f>
        <v>72959.293999999994</v>
      </c>
      <c r="G24" s="16">
        <f t="shared" si="0"/>
        <v>1145026.5556999999</v>
      </c>
      <c r="H24" s="27">
        <f>RA!J28</f>
        <v>5.9901594109628196</v>
      </c>
      <c r="I24" s="20">
        <f>VLOOKUP(B24,RMS!B:D,3,FALSE)</f>
        <v>1217986.05821062</v>
      </c>
      <c r="J24" s="21">
        <f>VLOOKUP(B24,RMS!B:E,4,FALSE)</f>
        <v>1145026.5531256599</v>
      </c>
      <c r="K24" s="22">
        <f t="shared" si="1"/>
        <v>-0.20851062005385756</v>
      </c>
      <c r="L24" s="22">
        <f t="shared" si="2"/>
        <v>2.5743399746716022E-3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837658.80460000003</v>
      </c>
      <c r="F25" s="25">
        <f>VLOOKUP(C25,RA!B29:I58,8,0)</f>
        <v>130829.5797</v>
      </c>
      <c r="G25" s="16">
        <f t="shared" si="0"/>
        <v>706829.22490000003</v>
      </c>
      <c r="H25" s="27">
        <f>RA!J29</f>
        <v>15.6184808160017</v>
      </c>
      <c r="I25" s="20">
        <f>VLOOKUP(B25,RMS!B:D,3,FALSE)</f>
        <v>837659.351925664</v>
      </c>
      <c r="J25" s="21">
        <f>VLOOKUP(B25,RMS!B:E,4,FALSE)</f>
        <v>706829.18988760095</v>
      </c>
      <c r="K25" s="22">
        <f t="shared" si="1"/>
        <v>-0.54732566396705806</v>
      </c>
      <c r="L25" s="22">
        <f t="shared" si="2"/>
        <v>3.5012399079278111E-2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1635170.8343</v>
      </c>
      <c r="F26" s="25">
        <f>VLOOKUP(C26,RA!B30:I59,8,0)</f>
        <v>166699.67360000001</v>
      </c>
      <c r="G26" s="16">
        <f t="shared" si="0"/>
        <v>1468471.1606999999</v>
      </c>
      <c r="H26" s="27">
        <f>RA!J30</f>
        <v>10.194633496588899</v>
      </c>
      <c r="I26" s="20">
        <f>VLOOKUP(B26,RMS!B:D,3,FALSE)</f>
        <v>1635170.86474071</v>
      </c>
      <c r="J26" s="21">
        <f>VLOOKUP(B26,RMS!B:E,4,FALSE)</f>
        <v>1468471.1176438599</v>
      </c>
      <c r="K26" s="22">
        <f t="shared" si="1"/>
        <v>-3.044071001932025E-2</v>
      </c>
      <c r="L26" s="22">
        <f t="shared" si="2"/>
        <v>4.3056139955297112E-2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3151456.5364000001</v>
      </c>
      <c r="F27" s="25">
        <f>VLOOKUP(C27,RA!B31:I60,8,0)</f>
        <v>-141992.0367</v>
      </c>
      <c r="G27" s="16">
        <f t="shared" si="0"/>
        <v>3293448.5731000002</v>
      </c>
      <c r="H27" s="27">
        <f>RA!J31</f>
        <v>-4.5056003489168104</v>
      </c>
      <c r="I27" s="20">
        <f>VLOOKUP(B27,RMS!B:D,3,FALSE)</f>
        <v>3151456.9014725699</v>
      </c>
      <c r="J27" s="21">
        <f>VLOOKUP(B27,RMS!B:E,4,FALSE)</f>
        <v>3293448.5253663701</v>
      </c>
      <c r="K27" s="22">
        <f t="shared" si="1"/>
        <v>-0.36507256980985403</v>
      </c>
      <c r="L27" s="22">
        <f t="shared" si="2"/>
        <v>4.7733630053699017E-2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148296.13459999999</v>
      </c>
      <c r="F28" s="25">
        <f>VLOOKUP(C28,RA!B32:I61,8,0)</f>
        <v>31167.013599999998</v>
      </c>
      <c r="G28" s="16">
        <f t="shared" si="0"/>
        <v>117129.12099999998</v>
      </c>
      <c r="H28" s="27">
        <f>RA!J32</f>
        <v>21.016740378342899</v>
      </c>
      <c r="I28" s="20">
        <f>VLOOKUP(B28,RMS!B:D,3,FALSE)</f>
        <v>148296.061473988</v>
      </c>
      <c r="J28" s="21">
        <f>VLOOKUP(B28,RMS!B:E,4,FALSE)</f>
        <v>117129.14153095</v>
      </c>
      <c r="K28" s="22">
        <f t="shared" si="1"/>
        <v>7.3126011993736029E-2</v>
      </c>
      <c r="L28" s="22">
        <f t="shared" si="2"/>
        <v>-2.0530950016109273E-2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249357.41380000001</v>
      </c>
      <c r="F30" s="25">
        <f>VLOOKUP(C30,RA!B34:I64,8,0)</f>
        <v>38069.075799999999</v>
      </c>
      <c r="G30" s="16">
        <f t="shared" si="0"/>
        <v>211288.33800000002</v>
      </c>
      <c r="H30" s="27">
        <f>RA!J34</f>
        <v>0</v>
      </c>
      <c r="I30" s="20">
        <f>VLOOKUP(B30,RMS!B:D,3,FALSE)</f>
        <v>249357.41260000001</v>
      </c>
      <c r="J30" s="21">
        <f>VLOOKUP(B30,RMS!B:E,4,FALSE)</f>
        <v>211288.33360000001</v>
      </c>
      <c r="K30" s="22">
        <f t="shared" si="1"/>
        <v>1.1999999987892807E-3</v>
      </c>
      <c r="L30" s="22">
        <f t="shared" si="2"/>
        <v>4.4000000052619725E-3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15.2668714436274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175882.84</v>
      </c>
      <c r="F32" s="25">
        <f>VLOOKUP(C32,RA!B34:I65,8,0)</f>
        <v>12025.11</v>
      </c>
      <c r="G32" s="16">
        <f t="shared" si="0"/>
        <v>163857.72999999998</v>
      </c>
      <c r="H32" s="27">
        <f>RA!J34</f>
        <v>0</v>
      </c>
      <c r="I32" s="20">
        <f>VLOOKUP(B32,RMS!B:D,3,FALSE)</f>
        <v>175882.84</v>
      </c>
      <c r="J32" s="21">
        <f>VLOOKUP(B32,RMS!B:E,4,FALSE)</f>
        <v>163857.73000000001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300827.51</v>
      </c>
      <c r="F33" s="25">
        <f>VLOOKUP(C33,RA!B34:I65,8,0)</f>
        <v>-33933.25</v>
      </c>
      <c r="G33" s="16">
        <f t="shared" si="0"/>
        <v>334760.76</v>
      </c>
      <c r="H33" s="27">
        <f>RA!J34</f>
        <v>0</v>
      </c>
      <c r="I33" s="20">
        <f>VLOOKUP(B33,RMS!B:D,3,FALSE)</f>
        <v>300827.51</v>
      </c>
      <c r="J33" s="21">
        <f>VLOOKUP(B33,RMS!B:E,4,FALSE)</f>
        <v>334760.76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213639.24</v>
      </c>
      <c r="F34" s="25">
        <f>VLOOKUP(C34,RA!B34:I66,8,0)</f>
        <v>-3231.77</v>
      </c>
      <c r="G34" s="16">
        <f t="shared" si="0"/>
        <v>216871.00999999998</v>
      </c>
      <c r="H34" s="27">
        <f>RA!J35</f>
        <v>15.2668714436274</v>
      </c>
      <c r="I34" s="20">
        <f>VLOOKUP(B34,RMS!B:D,3,FALSE)</f>
        <v>213639.24</v>
      </c>
      <c r="J34" s="21">
        <f>VLOOKUP(B34,RMS!B:E,4,FALSE)</f>
        <v>216871.01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347785.72</v>
      </c>
      <c r="F35" s="25">
        <f>VLOOKUP(C35,RA!B34:I67,8,0)</f>
        <v>-58044.41</v>
      </c>
      <c r="G35" s="16">
        <f t="shared" si="0"/>
        <v>405830.13</v>
      </c>
      <c r="H35" s="27">
        <f>RA!J34</f>
        <v>0</v>
      </c>
      <c r="I35" s="20">
        <f>VLOOKUP(B35,RMS!B:D,3,FALSE)</f>
        <v>347785.72</v>
      </c>
      <c r="J35" s="21">
        <f>VLOOKUP(B35,RMS!B:E,4,FALSE)</f>
        <v>405830.13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15.2668714436274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56691.453300000001</v>
      </c>
      <c r="F37" s="25">
        <f>VLOOKUP(C37,RA!B8:I68,8,0)</f>
        <v>4055.4947999999999</v>
      </c>
      <c r="G37" s="16">
        <f t="shared" si="0"/>
        <v>52635.958500000001</v>
      </c>
      <c r="H37" s="27">
        <f>RA!J35</f>
        <v>15.2668714436274</v>
      </c>
      <c r="I37" s="20">
        <f>VLOOKUP(B37,RMS!B:D,3,FALSE)</f>
        <v>56691.452991452999</v>
      </c>
      <c r="J37" s="21">
        <f>VLOOKUP(B37,RMS!B:E,4,FALSE)</f>
        <v>52635.957264957302</v>
      </c>
      <c r="K37" s="22">
        <f t="shared" si="1"/>
        <v>3.0854700162308291E-4</v>
      </c>
      <c r="L37" s="22">
        <f t="shared" si="2"/>
        <v>1.2350426986813545E-3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439700.36940000003</v>
      </c>
      <c r="F38" s="25">
        <f>VLOOKUP(C38,RA!B8:I69,8,0)</f>
        <v>17126.377899999999</v>
      </c>
      <c r="G38" s="16">
        <f t="shared" si="0"/>
        <v>422573.9915</v>
      </c>
      <c r="H38" s="27">
        <f>RA!J36</f>
        <v>0</v>
      </c>
      <c r="I38" s="20">
        <f>VLOOKUP(B38,RMS!B:D,3,FALSE)</f>
        <v>439700.36236923101</v>
      </c>
      <c r="J38" s="21">
        <f>VLOOKUP(B38,RMS!B:E,4,FALSE)</f>
        <v>422573.99429401697</v>
      </c>
      <c r="K38" s="22">
        <f t="shared" si="1"/>
        <v>7.0307690184563398E-3</v>
      </c>
      <c r="L38" s="22">
        <f t="shared" si="2"/>
        <v>-2.7940169675275683E-3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211896.6</v>
      </c>
      <c r="F39" s="25">
        <f>VLOOKUP(C39,RA!B9:I70,8,0)</f>
        <v>-38058.239999999998</v>
      </c>
      <c r="G39" s="16">
        <f t="shared" si="0"/>
        <v>249954.84</v>
      </c>
      <c r="H39" s="27">
        <f>RA!J37</f>
        <v>6.8370001303140198</v>
      </c>
      <c r="I39" s="20">
        <f>VLOOKUP(B39,RMS!B:D,3,FALSE)</f>
        <v>211896.6</v>
      </c>
      <c r="J39" s="21">
        <f>VLOOKUP(B39,RMS!B:E,4,FALSE)</f>
        <v>249954.84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159247.9</v>
      </c>
      <c r="F40" s="25">
        <f>VLOOKUP(C40,RA!B10:I71,8,0)</f>
        <v>17479.939999999999</v>
      </c>
      <c r="G40" s="16">
        <f t="shared" si="0"/>
        <v>141767.96</v>
      </c>
      <c r="H40" s="27">
        <f>RA!J38</f>
        <v>-11.279969042724799</v>
      </c>
      <c r="I40" s="20">
        <f>VLOOKUP(B40,RMS!B:D,3,FALSE)</f>
        <v>159247.9</v>
      </c>
      <c r="J40" s="21">
        <f>VLOOKUP(B40,RMS!B:E,4,FALSE)</f>
        <v>141767.96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-1.5127230372098299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6166.6809000000003</v>
      </c>
      <c r="F42" s="25">
        <f>VLOOKUP(C42,RA!B8:I72,8,0)</f>
        <v>519.40750000000003</v>
      </c>
      <c r="G42" s="16">
        <f t="shared" si="0"/>
        <v>5647.2734</v>
      </c>
      <c r="H42" s="27">
        <f>RA!J39</f>
        <v>-1.5127230372098299</v>
      </c>
      <c r="I42" s="20">
        <f>VLOOKUP(B42,RMS!B:D,3,FALSE)</f>
        <v>6166.6810377429802</v>
      </c>
      <c r="J42" s="21">
        <f>VLOOKUP(B42,RMS!B:E,4,FALSE)</f>
        <v>5647.2733227441204</v>
      </c>
      <c r="K42" s="22">
        <f t="shared" si="1"/>
        <v>-1.377429798594676E-4</v>
      </c>
      <c r="L42" s="22">
        <f t="shared" si="2"/>
        <v>7.7255879659787752E-5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30890924.097800002</v>
      </c>
      <c r="E7" s="53">
        <v>29846724.421700001</v>
      </c>
      <c r="F7" s="54">
        <v>103.49854027982001</v>
      </c>
      <c r="G7" s="53">
        <v>32858058.818799999</v>
      </c>
      <c r="H7" s="54">
        <v>-5.9867648659588202</v>
      </c>
      <c r="I7" s="53">
        <v>429611.3799</v>
      </c>
      <c r="J7" s="54">
        <v>1.3907365753768299</v>
      </c>
      <c r="K7" s="53">
        <v>-320093.60470000003</v>
      </c>
      <c r="L7" s="54">
        <v>-0.97417077029777499</v>
      </c>
      <c r="M7" s="54">
        <v>-2.3421429656573198</v>
      </c>
      <c r="N7" s="53">
        <v>580148625.15569997</v>
      </c>
      <c r="O7" s="53">
        <v>5246236253.2070999</v>
      </c>
      <c r="P7" s="53">
        <v>1276062</v>
      </c>
      <c r="Q7" s="53">
        <v>1266904</v>
      </c>
      <c r="R7" s="54">
        <v>0.72286455800913996</v>
      </c>
      <c r="S7" s="53">
        <v>24.208011913057501</v>
      </c>
      <c r="T7" s="53">
        <v>24.802805961698802</v>
      </c>
      <c r="U7" s="55">
        <v>-2.4570132019821398</v>
      </c>
    </row>
    <row r="8" spans="1:23" ht="12" thickBot="1">
      <c r="A8" s="73">
        <v>42610</v>
      </c>
      <c r="B8" s="69" t="s">
        <v>6</v>
      </c>
      <c r="C8" s="70"/>
      <c r="D8" s="56">
        <v>1119082.5634999999</v>
      </c>
      <c r="E8" s="56">
        <v>1260387.2848</v>
      </c>
      <c r="F8" s="57">
        <v>88.788785557891302</v>
      </c>
      <c r="G8" s="56">
        <v>746784.8469</v>
      </c>
      <c r="H8" s="57">
        <v>49.853410677179099</v>
      </c>
      <c r="I8" s="56">
        <v>272668.52189999999</v>
      </c>
      <c r="J8" s="57">
        <v>24.365362377482899</v>
      </c>
      <c r="K8" s="56">
        <v>115602.3273</v>
      </c>
      <c r="L8" s="57">
        <v>15.4800044189274</v>
      </c>
      <c r="M8" s="57">
        <v>1.35867675217642</v>
      </c>
      <c r="N8" s="56">
        <v>19739014.1851</v>
      </c>
      <c r="O8" s="56">
        <v>187306095.25760001</v>
      </c>
      <c r="P8" s="56">
        <v>42785</v>
      </c>
      <c r="Q8" s="56">
        <v>39209</v>
      </c>
      <c r="R8" s="57">
        <v>9.1203550205309902</v>
      </c>
      <c r="S8" s="56">
        <v>26.155955673717401</v>
      </c>
      <c r="T8" s="56">
        <v>28.579325180443298</v>
      </c>
      <c r="U8" s="58">
        <v>-9.2650772808922195</v>
      </c>
    </row>
    <row r="9" spans="1:23" ht="12" thickBot="1">
      <c r="A9" s="74"/>
      <c r="B9" s="69" t="s">
        <v>7</v>
      </c>
      <c r="C9" s="70"/>
      <c r="D9" s="56">
        <v>292274.3639</v>
      </c>
      <c r="E9" s="56">
        <v>354659.51360000001</v>
      </c>
      <c r="F9" s="57">
        <v>82.409847386651407</v>
      </c>
      <c r="G9" s="56">
        <v>193280.6139</v>
      </c>
      <c r="H9" s="57">
        <v>51.217630160890103</v>
      </c>
      <c r="I9" s="56">
        <v>62390.775900000001</v>
      </c>
      <c r="J9" s="57">
        <v>21.3466467149157</v>
      </c>
      <c r="K9" s="56">
        <v>38883.314599999998</v>
      </c>
      <c r="L9" s="57">
        <v>20.117545063323099</v>
      </c>
      <c r="M9" s="57">
        <v>0.60456423383206104</v>
      </c>
      <c r="N9" s="56">
        <v>3967121.7011000002</v>
      </c>
      <c r="O9" s="56">
        <v>27790863.162799999</v>
      </c>
      <c r="P9" s="56">
        <v>13482</v>
      </c>
      <c r="Q9" s="56">
        <v>11764</v>
      </c>
      <c r="R9" s="57">
        <v>14.603876232574001</v>
      </c>
      <c r="S9" s="56">
        <v>21.678858025515499</v>
      </c>
      <c r="T9" s="56">
        <v>23.439627227133599</v>
      </c>
      <c r="U9" s="58">
        <v>-8.1220569807954899</v>
      </c>
    </row>
    <row r="10" spans="1:23" ht="12" thickBot="1">
      <c r="A10" s="74"/>
      <c r="B10" s="69" t="s">
        <v>8</v>
      </c>
      <c r="C10" s="70"/>
      <c r="D10" s="56">
        <v>244717.6925</v>
      </c>
      <c r="E10" s="56">
        <v>304334.44750000001</v>
      </c>
      <c r="F10" s="57">
        <v>80.410776535574399</v>
      </c>
      <c r="G10" s="56">
        <v>172992.88130000001</v>
      </c>
      <c r="H10" s="57">
        <v>41.461134505076302</v>
      </c>
      <c r="I10" s="56">
        <v>56879.187400000003</v>
      </c>
      <c r="J10" s="57">
        <v>23.2427769397997</v>
      </c>
      <c r="K10" s="56">
        <v>38562.417600000001</v>
      </c>
      <c r="L10" s="57">
        <v>22.291332053788999</v>
      </c>
      <c r="M10" s="57">
        <v>0.47499018318809999</v>
      </c>
      <c r="N10" s="56">
        <v>4598502.5053000003</v>
      </c>
      <c r="O10" s="56">
        <v>45655965.555799998</v>
      </c>
      <c r="P10" s="56">
        <v>131593</v>
      </c>
      <c r="Q10" s="56">
        <v>128182</v>
      </c>
      <c r="R10" s="57">
        <v>2.6610600552339698</v>
      </c>
      <c r="S10" s="56">
        <v>1.8596558517550299</v>
      </c>
      <c r="T10" s="56">
        <v>2.0585338331435001</v>
      </c>
      <c r="U10" s="58">
        <v>-10.6943433216838</v>
      </c>
    </row>
    <row r="11" spans="1:23" ht="12" thickBot="1">
      <c r="A11" s="74"/>
      <c r="B11" s="69" t="s">
        <v>9</v>
      </c>
      <c r="C11" s="70"/>
      <c r="D11" s="56">
        <v>77009.793799999999</v>
      </c>
      <c r="E11" s="56">
        <v>89079.161200000002</v>
      </c>
      <c r="F11" s="57">
        <v>86.450964246394406</v>
      </c>
      <c r="G11" s="56">
        <v>53411.528299999998</v>
      </c>
      <c r="H11" s="57">
        <v>44.181970168413997</v>
      </c>
      <c r="I11" s="56">
        <v>14822.683999999999</v>
      </c>
      <c r="J11" s="57">
        <v>19.247790792033001</v>
      </c>
      <c r="K11" s="56">
        <v>5256.0406999999996</v>
      </c>
      <c r="L11" s="57">
        <v>9.8406483905086102</v>
      </c>
      <c r="M11" s="57">
        <v>1.8201235199719801</v>
      </c>
      <c r="N11" s="56">
        <v>1419517.9171</v>
      </c>
      <c r="O11" s="56">
        <v>15536373.6962</v>
      </c>
      <c r="P11" s="56">
        <v>3378</v>
      </c>
      <c r="Q11" s="56">
        <v>3361</v>
      </c>
      <c r="R11" s="57">
        <v>0.50580184468909095</v>
      </c>
      <c r="S11" s="56">
        <v>22.7974522794553</v>
      </c>
      <c r="T11" s="56">
        <v>23.4037542993157</v>
      </c>
      <c r="U11" s="58">
        <v>-2.6595165653960602</v>
      </c>
    </row>
    <row r="12" spans="1:23" ht="12" thickBot="1">
      <c r="A12" s="74"/>
      <c r="B12" s="69" t="s">
        <v>10</v>
      </c>
      <c r="C12" s="70"/>
      <c r="D12" s="56">
        <v>352935.81660000002</v>
      </c>
      <c r="E12" s="56">
        <v>240639.49290000001</v>
      </c>
      <c r="F12" s="57">
        <v>146.66579136562001</v>
      </c>
      <c r="G12" s="56">
        <v>136221.20569999999</v>
      </c>
      <c r="H12" s="57">
        <v>159.09021637737601</v>
      </c>
      <c r="I12" s="56">
        <v>85877.802500000005</v>
      </c>
      <c r="J12" s="57">
        <v>24.332413560998699</v>
      </c>
      <c r="K12" s="56">
        <v>28373.291399999998</v>
      </c>
      <c r="L12" s="57">
        <v>20.828835902749599</v>
      </c>
      <c r="M12" s="57">
        <v>2.0267127380223502</v>
      </c>
      <c r="N12" s="56">
        <v>4643978.7326999996</v>
      </c>
      <c r="O12" s="56">
        <v>55298794.226899996</v>
      </c>
      <c r="P12" s="56">
        <v>3585</v>
      </c>
      <c r="Q12" s="56">
        <v>3343</v>
      </c>
      <c r="R12" s="57">
        <v>7.2390068800478602</v>
      </c>
      <c r="S12" s="56">
        <v>98.447926527196699</v>
      </c>
      <c r="T12" s="56">
        <v>99.306790966197994</v>
      </c>
      <c r="U12" s="58">
        <v>-0.87240480251667496</v>
      </c>
    </row>
    <row r="13" spans="1:23" ht="12" thickBot="1">
      <c r="A13" s="74"/>
      <c r="B13" s="69" t="s">
        <v>11</v>
      </c>
      <c r="C13" s="70"/>
      <c r="D13" s="56">
        <v>447222.79460000002</v>
      </c>
      <c r="E13" s="56">
        <v>483400.89250000002</v>
      </c>
      <c r="F13" s="57">
        <v>92.515922402853207</v>
      </c>
      <c r="G13" s="56">
        <v>295060.38419999997</v>
      </c>
      <c r="H13" s="57">
        <v>51.569922140703298</v>
      </c>
      <c r="I13" s="56">
        <v>121385.2645</v>
      </c>
      <c r="J13" s="57">
        <v>27.142011982767599</v>
      </c>
      <c r="K13" s="56">
        <v>40802.336799999997</v>
      </c>
      <c r="L13" s="57">
        <v>13.8284700301695</v>
      </c>
      <c r="M13" s="57">
        <v>1.97495864256481</v>
      </c>
      <c r="N13" s="56">
        <v>8737197.8896999992</v>
      </c>
      <c r="O13" s="56">
        <v>80187168.010199994</v>
      </c>
      <c r="P13" s="56">
        <v>18642</v>
      </c>
      <c r="Q13" s="56">
        <v>17917</v>
      </c>
      <c r="R13" s="57">
        <v>4.0464363453703198</v>
      </c>
      <c r="S13" s="56">
        <v>23.990065153953399</v>
      </c>
      <c r="T13" s="56">
        <v>25.8504406987777</v>
      </c>
      <c r="U13" s="58">
        <v>-7.7547748740385503</v>
      </c>
    </row>
    <row r="14" spans="1:23" ht="12" thickBot="1">
      <c r="A14" s="74"/>
      <c r="B14" s="69" t="s">
        <v>12</v>
      </c>
      <c r="C14" s="70"/>
      <c r="D14" s="56">
        <v>97347.981</v>
      </c>
      <c r="E14" s="56">
        <v>192868.02789999999</v>
      </c>
      <c r="F14" s="57">
        <v>50.473882094379</v>
      </c>
      <c r="G14" s="56">
        <v>149922.9411</v>
      </c>
      <c r="H14" s="57">
        <v>-35.067988737582198</v>
      </c>
      <c r="I14" s="56">
        <v>14875.722299999999</v>
      </c>
      <c r="J14" s="57">
        <v>15.280976705618601</v>
      </c>
      <c r="K14" s="56">
        <v>27760.581300000002</v>
      </c>
      <c r="L14" s="57">
        <v>18.516566641714601</v>
      </c>
      <c r="M14" s="57">
        <v>-0.46414226203541398</v>
      </c>
      <c r="N14" s="56">
        <v>2979056.4400999998</v>
      </c>
      <c r="O14" s="56">
        <v>35454451.4155</v>
      </c>
      <c r="P14" s="56">
        <v>2106</v>
      </c>
      <c r="Q14" s="56">
        <v>2516</v>
      </c>
      <c r="R14" s="57">
        <v>-16.295707472178101</v>
      </c>
      <c r="S14" s="56">
        <v>46.224112535612498</v>
      </c>
      <c r="T14" s="56">
        <v>47.379352265500799</v>
      </c>
      <c r="U14" s="58">
        <v>-2.4992145149314302</v>
      </c>
    </row>
    <row r="15" spans="1:23" ht="12" thickBot="1">
      <c r="A15" s="74"/>
      <c r="B15" s="69" t="s">
        <v>13</v>
      </c>
      <c r="C15" s="70"/>
      <c r="D15" s="56">
        <v>155614.1882</v>
      </c>
      <c r="E15" s="56">
        <v>175598.7023</v>
      </c>
      <c r="F15" s="57">
        <v>88.619213104514998</v>
      </c>
      <c r="G15" s="56">
        <v>110438.8453</v>
      </c>
      <c r="H15" s="57">
        <v>40.905301732632303</v>
      </c>
      <c r="I15" s="56">
        <v>168.1892</v>
      </c>
      <c r="J15" s="57">
        <v>0.108080890274503</v>
      </c>
      <c r="K15" s="56">
        <v>5718.5057999999999</v>
      </c>
      <c r="L15" s="57">
        <v>5.1779840548550196</v>
      </c>
      <c r="M15" s="57">
        <v>-0.97058861075212999</v>
      </c>
      <c r="N15" s="56">
        <v>3141176.5449000001</v>
      </c>
      <c r="O15" s="56">
        <v>30516042.842</v>
      </c>
      <c r="P15" s="56">
        <v>7440</v>
      </c>
      <c r="Q15" s="56">
        <v>6942</v>
      </c>
      <c r="R15" s="57">
        <v>7.1737251512532501</v>
      </c>
      <c r="S15" s="56">
        <v>20.915885510752702</v>
      </c>
      <c r="T15" s="56">
        <v>23.035345721694</v>
      </c>
      <c r="U15" s="58">
        <v>-10.1332559400928</v>
      </c>
    </row>
    <row r="16" spans="1:23" ht="12" thickBot="1">
      <c r="A16" s="74"/>
      <c r="B16" s="69" t="s">
        <v>14</v>
      </c>
      <c r="C16" s="70"/>
      <c r="D16" s="56">
        <v>1478080.504</v>
      </c>
      <c r="E16" s="56">
        <v>1631439.5533</v>
      </c>
      <c r="F16" s="57">
        <v>90.599771288504499</v>
      </c>
      <c r="G16" s="56">
        <v>946278.05070000002</v>
      </c>
      <c r="H16" s="57">
        <v>56.199385889443803</v>
      </c>
      <c r="I16" s="56">
        <v>-59731.427799999998</v>
      </c>
      <c r="J16" s="57">
        <v>-4.0411484786081697</v>
      </c>
      <c r="K16" s="56">
        <v>30024.515500000001</v>
      </c>
      <c r="L16" s="57">
        <v>3.1729062591898498</v>
      </c>
      <c r="M16" s="57">
        <v>-2.9894218709374298</v>
      </c>
      <c r="N16" s="56">
        <v>31549847.1598</v>
      </c>
      <c r="O16" s="56">
        <v>271933004.08289999</v>
      </c>
      <c r="P16" s="56">
        <v>73924</v>
      </c>
      <c r="Q16" s="56">
        <v>67171</v>
      </c>
      <c r="R16" s="57">
        <v>10.053445683405</v>
      </c>
      <c r="S16" s="56">
        <v>19.994595855202601</v>
      </c>
      <c r="T16" s="56">
        <v>20.355444172336298</v>
      </c>
      <c r="U16" s="58">
        <v>-1.80472923657391</v>
      </c>
    </row>
    <row r="17" spans="1:21" ht="12" thickBot="1">
      <c r="A17" s="74"/>
      <c r="B17" s="69" t="s">
        <v>15</v>
      </c>
      <c r="C17" s="70"/>
      <c r="D17" s="56">
        <v>728195.63060000003</v>
      </c>
      <c r="E17" s="56">
        <v>1354698.7150000001</v>
      </c>
      <c r="F17" s="57">
        <v>53.753327034048297</v>
      </c>
      <c r="G17" s="56">
        <v>1246609.3722000001</v>
      </c>
      <c r="H17" s="57">
        <v>-41.585901178097998</v>
      </c>
      <c r="I17" s="56">
        <v>106091.09269999999</v>
      </c>
      <c r="J17" s="57">
        <v>14.569037253435001</v>
      </c>
      <c r="K17" s="56">
        <v>-96970.133900000001</v>
      </c>
      <c r="L17" s="57">
        <v>-7.7787104816056702</v>
      </c>
      <c r="M17" s="57">
        <v>-2.0940594638077501</v>
      </c>
      <c r="N17" s="56">
        <v>24026078.441300001</v>
      </c>
      <c r="O17" s="56">
        <v>269883023.67739999</v>
      </c>
      <c r="P17" s="56">
        <v>19673</v>
      </c>
      <c r="Q17" s="56">
        <v>19608</v>
      </c>
      <c r="R17" s="57">
        <v>0.33149734802122599</v>
      </c>
      <c r="S17" s="56">
        <v>37.014976394042598</v>
      </c>
      <c r="T17" s="56">
        <v>52.587481007751897</v>
      </c>
      <c r="U17" s="58">
        <v>-42.070821410048701</v>
      </c>
    </row>
    <row r="18" spans="1:21" ht="12" customHeight="1" thickBot="1">
      <c r="A18" s="74"/>
      <c r="B18" s="69" t="s">
        <v>16</v>
      </c>
      <c r="C18" s="70"/>
      <c r="D18" s="56">
        <v>2161804.4284000001</v>
      </c>
      <c r="E18" s="56">
        <v>2751206.5674000001</v>
      </c>
      <c r="F18" s="57">
        <v>78.576594502789106</v>
      </c>
      <c r="G18" s="56">
        <v>1799059.2112</v>
      </c>
      <c r="H18" s="57">
        <v>20.1630504956</v>
      </c>
      <c r="I18" s="56">
        <v>103281.9434</v>
      </c>
      <c r="J18" s="57">
        <v>4.7775803418277398</v>
      </c>
      <c r="K18" s="56">
        <v>261315.14799999999</v>
      </c>
      <c r="L18" s="57">
        <v>14.525099917400601</v>
      </c>
      <c r="M18" s="57">
        <v>-0.60476097849482502</v>
      </c>
      <c r="N18" s="56">
        <v>56352350.157899998</v>
      </c>
      <c r="O18" s="56">
        <v>543282247.477</v>
      </c>
      <c r="P18" s="56">
        <v>104452</v>
      </c>
      <c r="Q18" s="56">
        <v>104374</v>
      </c>
      <c r="R18" s="57">
        <v>7.4731254910221007E-2</v>
      </c>
      <c r="S18" s="56">
        <v>20.696630302914301</v>
      </c>
      <c r="T18" s="56">
        <v>21.119032484143599</v>
      </c>
      <c r="U18" s="58">
        <v>-2.0409224837428099</v>
      </c>
    </row>
    <row r="19" spans="1:21" ht="12" customHeight="1" thickBot="1">
      <c r="A19" s="74"/>
      <c r="B19" s="69" t="s">
        <v>17</v>
      </c>
      <c r="C19" s="70"/>
      <c r="D19" s="56">
        <v>806999.13520000002</v>
      </c>
      <c r="E19" s="56">
        <v>757396.75950000004</v>
      </c>
      <c r="F19" s="57">
        <v>106.549060987896</v>
      </c>
      <c r="G19" s="56">
        <v>484556.91230000003</v>
      </c>
      <c r="H19" s="57">
        <v>66.5437257657711</v>
      </c>
      <c r="I19" s="56">
        <v>2385.9594999999999</v>
      </c>
      <c r="J19" s="57">
        <v>0.29565824744145303</v>
      </c>
      <c r="K19" s="56">
        <v>53108.705900000001</v>
      </c>
      <c r="L19" s="57">
        <v>10.9602617467397</v>
      </c>
      <c r="M19" s="57">
        <v>-0.95507404182484501</v>
      </c>
      <c r="N19" s="56">
        <v>14441248.481899999</v>
      </c>
      <c r="O19" s="56">
        <v>156535766.41440001</v>
      </c>
      <c r="P19" s="56">
        <v>13038</v>
      </c>
      <c r="Q19" s="56">
        <v>12443</v>
      </c>
      <c r="R19" s="57">
        <v>4.7818050309410998</v>
      </c>
      <c r="S19" s="56">
        <v>61.8959299892622</v>
      </c>
      <c r="T19" s="56">
        <v>60.412607522301698</v>
      </c>
      <c r="U19" s="58">
        <v>2.3964781968988702</v>
      </c>
    </row>
    <row r="20" spans="1:21" ht="12" thickBot="1">
      <c r="A20" s="74"/>
      <c r="B20" s="69" t="s">
        <v>18</v>
      </c>
      <c r="C20" s="70"/>
      <c r="D20" s="56">
        <v>1701168.1418999999</v>
      </c>
      <c r="E20" s="56">
        <v>1509621.8737000001</v>
      </c>
      <c r="F20" s="57">
        <v>112.68836067740099</v>
      </c>
      <c r="G20" s="56">
        <v>1098288.4635999999</v>
      </c>
      <c r="H20" s="57">
        <v>54.892653276523099</v>
      </c>
      <c r="I20" s="56">
        <v>-119462.5956</v>
      </c>
      <c r="J20" s="57">
        <v>-7.0223861273686099</v>
      </c>
      <c r="K20" s="56">
        <v>56511.164900000003</v>
      </c>
      <c r="L20" s="57">
        <v>5.1453845481328404</v>
      </c>
      <c r="M20" s="57">
        <v>-3.1139644849189798</v>
      </c>
      <c r="N20" s="56">
        <v>34606962.759099998</v>
      </c>
      <c r="O20" s="56">
        <v>301792985.89789999</v>
      </c>
      <c r="P20" s="56">
        <v>51583</v>
      </c>
      <c r="Q20" s="56">
        <v>51739</v>
      </c>
      <c r="R20" s="57">
        <v>-0.30151336515974497</v>
      </c>
      <c r="S20" s="56">
        <v>32.9792400965434</v>
      </c>
      <c r="T20" s="56">
        <v>27.6940237847658</v>
      </c>
      <c r="U20" s="58">
        <v>16.025888699392802</v>
      </c>
    </row>
    <row r="21" spans="1:21" ht="12" customHeight="1" thickBot="1">
      <c r="A21" s="74"/>
      <c r="B21" s="69" t="s">
        <v>19</v>
      </c>
      <c r="C21" s="70"/>
      <c r="D21" s="56">
        <v>441046.62579999998</v>
      </c>
      <c r="E21" s="56">
        <v>542012.26179999998</v>
      </c>
      <c r="F21" s="57">
        <v>81.372075298684706</v>
      </c>
      <c r="G21" s="56">
        <v>387161.59899999999</v>
      </c>
      <c r="H21" s="57">
        <v>13.9179678302754</v>
      </c>
      <c r="I21" s="56">
        <v>60128.425499999998</v>
      </c>
      <c r="J21" s="57">
        <v>13.633122210363799</v>
      </c>
      <c r="K21" s="56">
        <v>47438.360800000002</v>
      </c>
      <c r="L21" s="57">
        <v>12.252857959706899</v>
      </c>
      <c r="M21" s="57">
        <v>0.26750639115675301</v>
      </c>
      <c r="N21" s="56">
        <v>11305578.518300001</v>
      </c>
      <c r="O21" s="56">
        <v>100086131.0247</v>
      </c>
      <c r="P21" s="56">
        <v>36691</v>
      </c>
      <c r="Q21" s="56">
        <v>37611</v>
      </c>
      <c r="R21" s="57">
        <v>-2.4460928983542001</v>
      </c>
      <c r="S21" s="56">
        <v>12.020567054591</v>
      </c>
      <c r="T21" s="56">
        <v>11.5442849139879</v>
      </c>
      <c r="U21" s="58">
        <v>3.9622268936240301</v>
      </c>
    </row>
    <row r="22" spans="1:21" ht="12" customHeight="1" thickBot="1">
      <c r="A22" s="74"/>
      <c r="B22" s="69" t="s">
        <v>20</v>
      </c>
      <c r="C22" s="70"/>
      <c r="D22" s="56">
        <v>1712711.3363999999</v>
      </c>
      <c r="E22" s="56">
        <v>2193535.5737000001</v>
      </c>
      <c r="F22" s="57">
        <v>78.079943491002595</v>
      </c>
      <c r="G22" s="56">
        <v>1239127.1928000001</v>
      </c>
      <c r="H22" s="57">
        <v>38.219171232120502</v>
      </c>
      <c r="I22" s="56">
        <v>99184.914600000004</v>
      </c>
      <c r="J22" s="57">
        <v>5.7911051612748601</v>
      </c>
      <c r="K22" s="56">
        <v>150827.02059999999</v>
      </c>
      <c r="L22" s="57">
        <v>12.172037017377001</v>
      </c>
      <c r="M22" s="57">
        <v>-0.34239293327259401</v>
      </c>
      <c r="N22" s="56">
        <v>43155847.3072</v>
      </c>
      <c r="O22" s="56">
        <v>355139779.44779998</v>
      </c>
      <c r="P22" s="56">
        <v>100386</v>
      </c>
      <c r="Q22" s="56">
        <v>96972</v>
      </c>
      <c r="R22" s="57">
        <v>3.5206038856577102</v>
      </c>
      <c r="S22" s="56">
        <v>17.061256912318498</v>
      </c>
      <c r="T22" s="56">
        <v>17.115236501258099</v>
      </c>
      <c r="U22" s="58">
        <v>-0.31638694157798702</v>
      </c>
    </row>
    <row r="23" spans="1:21" ht="12" thickBot="1">
      <c r="A23" s="74"/>
      <c r="B23" s="69" t="s">
        <v>21</v>
      </c>
      <c r="C23" s="70"/>
      <c r="D23" s="56">
        <v>8084693.2081000004</v>
      </c>
      <c r="E23" s="56">
        <v>6227365.0011</v>
      </c>
      <c r="F23" s="57">
        <v>129.82526649187801</v>
      </c>
      <c r="G23" s="56">
        <v>3764404.8860999998</v>
      </c>
      <c r="H23" s="57">
        <v>114.76683440595301</v>
      </c>
      <c r="I23" s="56">
        <v>-907987.57689999999</v>
      </c>
      <c r="J23" s="57">
        <v>-11.2309465990657</v>
      </c>
      <c r="K23" s="56">
        <v>369501.31589999999</v>
      </c>
      <c r="L23" s="57">
        <v>9.8156634867938202</v>
      </c>
      <c r="M23" s="57">
        <v>-3.4573324581764999</v>
      </c>
      <c r="N23" s="56">
        <v>95150204.8565</v>
      </c>
      <c r="O23" s="56">
        <v>776180513.55120003</v>
      </c>
      <c r="P23" s="56">
        <v>118167</v>
      </c>
      <c r="Q23" s="56">
        <v>110863</v>
      </c>
      <c r="R23" s="57">
        <v>6.5883117000261597</v>
      </c>
      <c r="S23" s="56">
        <v>68.417521034637403</v>
      </c>
      <c r="T23" s="56">
        <v>73.511262992161505</v>
      </c>
      <c r="U23" s="58">
        <v>-7.4450840669092502</v>
      </c>
    </row>
    <row r="24" spans="1:21" ht="12" thickBot="1">
      <c r="A24" s="74"/>
      <c r="B24" s="69" t="s">
        <v>22</v>
      </c>
      <c r="C24" s="70"/>
      <c r="D24" s="56">
        <v>383005.83419999998</v>
      </c>
      <c r="E24" s="56">
        <v>387623.0356</v>
      </c>
      <c r="F24" s="57">
        <v>98.808842360760906</v>
      </c>
      <c r="G24" s="56">
        <v>288819.9252</v>
      </c>
      <c r="H24" s="57">
        <v>32.610599471203003</v>
      </c>
      <c r="I24" s="56">
        <v>48666.293599999997</v>
      </c>
      <c r="J24" s="57">
        <v>12.7064105176495</v>
      </c>
      <c r="K24" s="56">
        <v>47859.582399999999</v>
      </c>
      <c r="L24" s="57">
        <v>16.570734296416202</v>
      </c>
      <c r="M24" s="57">
        <v>1.6855792707460002E-2</v>
      </c>
      <c r="N24" s="56">
        <v>9157530.9068</v>
      </c>
      <c r="O24" s="56">
        <v>73982017.063899994</v>
      </c>
      <c r="P24" s="56">
        <v>34547</v>
      </c>
      <c r="Q24" s="56">
        <v>36009</v>
      </c>
      <c r="R24" s="57">
        <v>-4.0600960870893399</v>
      </c>
      <c r="S24" s="56">
        <v>11.086515014328301</v>
      </c>
      <c r="T24" s="56">
        <v>11.2520592324141</v>
      </c>
      <c r="U24" s="58">
        <v>-1.49320339053221</v>
      </c>
    </row>
    <row r="25" spans="1:21" ht="12" thickBot="1">
      <c r="A25" s="74"/>
      <c r="B25" s="69" t="s">
        <v>23</v>
      </c>
      <c r="C25" s="70"/>
      <c r="D25" s="56">
        <v>428894.26520000002</v>
      </c>
      <c r="E25" s="56">
        <v>524365.25870000001</v>
      </c>
      <c r="F25" s="57">
        <v>81.793036072471594</v>
      </c>
      <c r="G25" s="56">
        <v>288677.72610000003</v>
      </c>
      <c r="H25" s="57">
        <v>48.571997914181999</v>
      </c>
      <c r="I25" s="56">
        <v>30122.317299999999</v>
      </c>
      <c r="J25" s="57">
        <v>7.0232501910356602</v>
      </c>
      <c r="K25" s="56">
        <v>21650.238099999999</v>
      </c>
      <c r="L25" s="57">
        <v>7.4997951495919004</v>
      </c>
      <c r="M25" s="57">
        <v>0.391315751857713</v>
      </c>
      <c r="N25" s="56">
        <v>9371641.5675000008</v>
      </c>
      <c r="O25" s="56">
        <v>87282510.241799995</v>
      </c>
      <c r="P25" s="56">
        <v>25976</v>
      </c>
      <c r="Q25" s="56">
        <v>27304</v>
      </c>
      <c r="R25" s="57">
        <v>-4.86375622619396</v>
      </c>
      <c r="S25" s="56">
        <v>16.511174360948601</v>
      </c>
      <c r="T25" s="56">
        <v>14.9905125256373</v>
      </c>
      <c r="U25" s="58">
        <v>9.2098950811633102</v>
      </c>
    </row>
    <row r="26" spans="1:21" ht="12" thickBot="1">
      <c r="A26" s="74"/>
      <c r="B26" s="69" t="s">
        <v>24</v>
      </c>
      <c r="C26" s="70"/>
      <c r="D26" s="56">
        <v>693176.42039999994</v>
      </c>
      <c r="E26" s="56">
        <v>921133.80559999996</v>
      </c>
      <c r="F26" s="57">
        <v>75.252522075062103</v>
      </c>
      <c r="G26" s="56">
        <v>462905.51659999997</v>
      </c>
      <c r="H26" s="57">
        <v>49.744687747797698</v>
      </c>
      <c r="I26" s="56">
        <v>138838.3285</v>
      </c>
      <c r="J26" s="57">
        <v>20.029291882127598</v>
      </c>
      <c r="K26" s="56">
        <v>92015.453999999998</v>
      </c>
      <c r="L26" s="57">
        <v>19.877804584366501</v>
      </c>
      <c r="M26" s="57">
        <v>0.50885881082540796</v>
      </c>
      <c r="N26" s="56">
        <v>18519590.799800001</v>
      </c>
      <c r="O26" s="56">
        <v>172123100.85139999</v>
      </c>
      <c r="P26" s="56">
        <v>47039</v>
      </c>
      <c r="Q26" s="56">
        <v>48125</v>
      </c>
      <c r="R26" s="57">
        <v>-2.2566233766233799</v>
      </c>
      <c r="S26" s="56">
        <v>14.736206560513599</v>
      </c>
      <c r="T26" s="56">
        <v>13.9367460509091</v>
      </c>
      <c r="U26" s="58">
        <v>5.4251445670334002</v>
      </c>
    </row>
    <row r="27" spans="1:21" ht="12" thickBot="1">
      <c r="A27" s="74"/>
      <c r="B27" s="69" t="s">
        <v>25</v>
      </c>
      <c r="C27" s="70"/>
      <c r="D27" s="56">
        <v>333179.4865</v>
      </c>
      <c r="E27" s="56">
        <v>394466.92219999997</v>
      </c>
      <c r="F27" s="57">
        <v>84.463225621506894</v>
      </c>
      <c r="G27" s="56">
        <v>314361.01520000002</v>
      </c>
      <c r="H27" s="57">
        <v>5.9862611424725998</v>
      </c>
      <c r="I27" s="56">
        <v>83354.297200000001</v>
      </c>
      <c r="J27" s="57">
        <v>25.017835904492301</v>
      </c>
      <c r="K27" s="56">
        <v>68721.210300000006</v>
      </c>
      <c r="L27" s="57">
        <v>21.860601975813999</v>
      </c>
      <c r="M27" s="57">
        <v>0.212934068479292</v>
      </c>
      <c r="N27" s="56">
        <v>7710790.4397</v>
      </c>
      <c r="O27" s="56">
        <v>59289255.282300003</v>
      </c>
      <c r="P27" s="56">
        <v>38146</v>
      </c>
      <c r="Q27" s="56">
        <v>40367</v>
      </c>
      <c r="R27" s="57">
        <v>-5.5020189758961502</v>
      </c>
      <c r="S27" s="56">
        <v>8.7343230351806191</v>
      </c>
      <c r="T27" s="56">
        <v>8.7762234052567702</v>
      </c>
      <c r="U27" s="58">
        <v>-0.479720865685626</v>
      </c>
    </row>
    <row r="28" spans="1:21" ht="12" thickBot="1">
      <c r="A28" s="74"/>
      <c r="B28" s="69" t="s">
        <v>26</v>
      </c>
      <c r="C28" s="70"/>
      <c r="D28" s="56">
        <v>1217985.8496999999</v>
      </c>
      <c r="E28" s="56">
        <v>1456941.0555</v>
      </c>
      <c r="F28" s="57">
        <v>83.598841909359606</v>
      </c>
      <c r="G28" s="56">
        <v>945949.10290000006</v>
      </c>
      <c r="H28" s="57">
        <v>28.758074400199298</v>
      </c>
      <c r="I28" s="56">
        <v>72959.293999999994</v>
      </c>
      <c r="J28" s="57">
        <v>5.9901594109628196</v>
      </c>
      <c r="K28" s="56">
        <v>58281.338499999998</v>
      </c>
      <c r="L28" s="57">
        <v>6.1611495080788901</v>
      </c>
      <c r="M28" s="57">
        <v>0.25184657521206399</v>
      </c>
      <c r="N28" s="56">
        <v>30202462.398400001</v>
      </c>
      <c r="O28" s="56">
        <v>249867473.8576</v>
      </c>
      <c r="P28" s="56">
        <v>51496</v>
      </c>
      <c r="Q28" s="56">
        <v>54163</v>
      </c>
      <c r="R28" s="57">
        <v>-4.9240256263500903</v>
      </c>
      <c r="S28" s="56">
        <v>23.652047726037001</v>
      </c>
      <c r="T28" s="56">
        <v>23.966974144711301</v>
      </c>
      <c r="U28" s="58">
        <v>-1.3314974767604699</v>
      </c>
    </row>
    <row r="29" spans="1:21" ht="12" thickBot="1">
      <c r="A29" s="74"/>
      <c r="B29" s="69" t="s">
        <v>27</v>
      </c>
      <c r="C29" s="70"/>
      <c r="D29" s="56">
        <v>837658.80460000003</v>
      </c>
      <c r="E29" s="56">
        <v>939592.2635</v>
      </c>
      <c r="F29" s="57">
        <v>89.151309258305801</v>
      </c>
      <c r="G29" s="56">
        <v>765680.21360000002</v>
      </c>
      <c r="H29" s="57">
        <v>9.4006074235062602</v>
      </c>
      <c r="I29" s="56">
        <v>130829.5797</v>
      </c>
      <c r="J29" s="57">
        <v>15.6184808160017</v>
      </c>
      <c r="K29" s="56">
        <v>120984.9627</v>
      </c>
      <c r="L29" s="57">
        <v>15.800978078193401</v>
      </c>
      <c r="M29" s="57">
        <v>8.1370583420447007E-2</v>
      </c>
      <c r="N29" s="56">
        <v>21934718.745499998</v>
      </c>
      <c r="O29" s="56">
        <v>182113470.8276</v>
      </c>
      <c r="P29" s="56">
        <v>122192</v>
      </c>
      <c r="Q29" s="56">
        <v>123655</v>
      </c>
      <c r="R29" s="57">
        <v>-1.18313048400792</v>
      </c>
      <c r="S29" s="56">
        <v>6.8552671582427704</v>
      </c>
      <c r="T29" s="56">
        <v>6.6947892442683301</v>
      </c>
      <c r="U29" s="58">
        <v>2.3409432523936</v>
      </c>
    </row>
    <row r="30" spans="1:21" ht="12" thickBot="1">
      <c r="A30" s="74"/>
      <c r="B30" s="69" t="s">
        <v>28</v>
      </c>
      <c r="C30" s="70"/>
      <c r="D30" s="56">
        <v>1635170.8343</v>
      </c>
      <c r="E30" s="56">
        <v>1782542.1438</v>
      </c>
      <c r="F30" s="57">
        <v>91.732520321464307</v>
      </c>
      <c r="G30" s="56">
        <v>1197109.1608</v>
      </c>
      <c r="H30" s="57">
        <v>36.593293898716297</v>
      </c>
      <c r="I30" s="56">
        <v>166699.67360000001</v>
      </c>
      <c r="J30" s="57">
        <v>10.194633496588899</v>
      </c>
      <c r="K30" s="56">
        <v>116464.8266</v>
      </c>
      <c r="L30" s="57">
        <v>9.7288393083692792</v>
      </c>
      <c r="M30" s="57">
        <v>0.43133062974053299</v>
      </c>
      <c r="N30" s="56">
        <v>37649062.384499997</v>
      </c>
      <c r="O30" s="56">
        <v>290871062.8028</v>
      </c>
      <c r="P30" s="56">
        <v>108423</v>
      </c>
      <c r="Q30" s="56">
        <v>106962</v>
      </c>
      <c r="R30" s="57">
        <v>1.36590564873507</v>
      </c>
      <c r="S30" s="56">
        <v>15.0814018639956</v>
      </c>
      <c r="T30" s="56">
        <v>15.4474496531478</v>
      </c>
      <c r="U30" s="58">
        <v>-2.42714697515009</v>
      </c>
    </row>
    <row r="31" spans="1:21" ht="12" thickBot="1">
      <c r="A31" s="74"/>
      <c r="B31" s="69" t="s">
        <v>29</v>
      </c>
      <c r="C31" s="70"/>
      <c r="D31" s="56">
        <v>3151456.5364000001</v>
      </c>
      <c r="E31" s="56">
        <v>1654635.1603000001</v>
      </c>
      <c r="F31" s="57">
        <v>190.462321363255</v>
      </c>
      <c r="G31" s="56">
        <v>1070479.3757</v>
      </c>
      <c r="H31" s="57">
        <v>194.396754196149</v>
      </c>
      <c r="I31" s="56">
        <v>-141992.0367</v>
      </c>
      <c r="J31" s="57">
        <v>-4.5056003489168104</v>
      </c>
      <c r="K31" s="56">
        <v>-602.44709999999998</v>
      </c>
      <c r="L31" s="57">
        <v>-5.6278253806248998E-2</v>
      </c>
      <c r="M31" s="57">
        <v>234.69212417156601</v>
      </c>
      <c r="N31" s="56">
        <v>34945107.572700001</v>
      </c>
      <c r="O31" s="56">
        <v>306056739.8714</v>
      </c>
      <c r="P31" s="56">
        <v>59739</v>
      </c>
      <c r="Q31" s="56">
        <v>66024</v>
      </c>
      <c r="R31" s="57">
        <v>-9.5192657215558008</v>
      </c>
      <c r="S31" s="56">
        <v>52.753754438473997</v>
      </c>
      <c r="T31" s="56">
        <v>53.107809233006201</v>
      </c>
      <c r="U31" s="58">
        <v>-0.67114615500035302</v>
      </c>
    </row>
    <row r="32" spans="1:21" ht="12" thickBot="1">
      <c r="A32" s="74"/>
      <c r="B32" s="69" t="s">
        <v>30</v>
      </c>
      <c r="C32" s="70"/>
      <c r="D32" s="56">
        <v>148296.13459999999</v>
      </c>
      <c r="E32" s="56">
        <v>154828.6967</v>
      </c>
      <c r="F32" s="57">
        <v>95.780780798886596</v>
      </c>
      <c r="G32" s="56">
        <v>115769.484</v>
      </c>
      <c r="H32" s="57">
        <v>28.0960486962178</v>
      </c>
      <c r="I32" s="56">
        <v>31167.013599999998</v>
      </c>
      <c r="J32" s="57">
        <v>21.016740378342899</v>
      </c>
      <c r="K32" s="56">
        <v>29929.7696</v>
      </c>
      <c r="L32" s="57">
        <v>25.852900579568999</v>
      </c>
      <c r="M32" s="57">
        <v>4.1338240037771999E-2</v>
      </c>
      <c r="N32" s="56">
        <v>3587297.7741999999</v>
      </c>
      <c r="O32" s="56">
        <v>30049269.970600002</v>
      </c>
      <c r="P32" s="56">
        <v>27811</v>
      </c>
      <c r="Q32" s="56">
        <v>29480</v>
      </c>
      <c r="R32" s="57">
        <v>-5.6614654002713696</v>
      </c>
      <c r="S32" s="56">
        <v>5.3322834346121999</v>
      </c>
      <c r="T32" s="56">
        <v>5.3231023609226602</v>
      </c>
      <c r="U32" s="58">
        <v>0.1721790261551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31.1769</v>
      </c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249357.41380000001</v>
      </c>
      <c r="E35" s="56">
        <v>277090.60749999998</v>
      </c>
      <c r="F35" s="57">
        <v>89.991290592554606</v>
      </c>
      <c r="G35" s="56">
        <v>161660.62119999999</v>
      </c>
      <c r="H35" s="57">
        <v>54.247467286114798</v>
      </c>
      <c r="I35" s="56">
        <v>38069.075799999999</v>
      </c>
      <c r="J35" s="57">
        <v>15.2668714436274</v>
      </c>
      <c r="K35" s="56">
        <v>24014.2372</v>
      </c>
      <c r="L35" s="57">
        <v>14.8547228272064</v>
      </c>
      <c r="M35" s="57">
        <v>0.58527108243937898</v>
      </c>
      <c r="N35" s="56">
        <v>5933902.9518999998</v>
      </c>
      <c r="O35" s="56">
        <v>48352143.079400003</v>
      </c>
      <c r="P35" s="56">
        <v>16941</v>
      </c>
      <c r="Q35" s="56">
        <v>18082</v>
      </c>
      <c r="R35" s="57">
        <v>-6.31014268333149</v>
      </c>
      <c r="S35" s="56">
        <v>14.7191673336875</v>
      </c>
      <c r="T35" s="56">
        <v>14.7626323304944</v>
      </c>
      <c r="U35" s="58">
        <v>-0.29529521488238902</v>
      </c>
    </row>
    <row r="36" spans="1:21" ht="12" customHeight="1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69" t="s">
        <v>64</v>
      </c>
      <c r="C37" s="70"/>
      <c r="D37" s="56">
        <v>175882.84</v>
      </c>
      <c r="E37" s="59"/>
      <c r="F37" s="59"/>
      <c r="G37" s="56">
        <v>145481.06</v>
      </c>
      <c r="H37" s="57">
        <v>20.897414412570299</v>
      </c>
      <c r="I37" s="56">
        <v>12025.11</v>
      </c>
      <c r="J37" s="57">
        <v>6.8370001303140198</v>
      </c>
      <c r="K37" s="56">
        <v>2839.9</v>
      </c>
      <c r="L37" s="57">
        <v>1.9520754110535099</v>
      </c>
      <c r="M37" s="57">
        <v>3.2343427585478399</v>
      </c>
      <c r="N37" s="56">
        <v>4711669.2699999996</v>
      </c>
      <c r="O37" s="56">
        <v>39582603.640000001</v>
      </c>
      <c r="P37" s="56">
        <v>150</v>
      </c>
      <c r="Q37" s="56">
        <v>123</v>
      </c>
      <c r="R37" s="57">
        <v>21.951219512195099</v>
      </c>
      <c r="S37" s="56">
        <v>1172.55226666667</v>
      </c>
      <c r="T37" s="56">
        <v>1157.02178861789</v>
      </c>
      <c r="U37" s="58">
        <v>1.32450198513798</v>
      </c>
    </row>
    <row r="38" spans="1:21" ht="12" thickBot="1">
      <c r="A38" s="74"/>
      <c r="B38" s="69" t="s">
        <v>35</v>
      </c>
      <c r="C38" s="70"/>
      <c r="D38" s="56">
        <v>300827.51</v>
      </c>
      <c r="E38" s="59"/>
      <c r="F38" s="59"/>
      <c r="G38" s="56">
        <v>4366358.28</v>
      </c>
      <c r="H38" s="57">
        <v>-93.110333813468003</v>
      </c>
      <c r="I38" s="56">
        <v>-33933.25</v>
      </c>
      <c r="J38" s="57">
        <v>-11.279969042724799</v>
      </c>
      <c r="K38" s="56">
        <v>-897212.46</v>
      </c>
      <c r="L38" s="57">
        <v>-20.548301409658901</v>
      </c>
      <c r="M38" s="57">
        <v>-0.96217924793420695</v>
      </c>
      <c r="N38" s="56">
        <v>6720346.3899999997</v>
      </c>
      <c r="O38" s="56">
        <v>94347077.260000005</v>
      </c>
      <c r="P38" s="56">
        <v>125</v>
      </c>
      <c r="Q38" s="56">
        <v>201</v>
      </c>
      <c r="R38" s="57">
        <v>-37.810945273631802</v>
      </c>
      <c r="S38" s="56">
        <v>2406.6200800000001</v>
      </c>
      <c r="T38" s="56">
        <v>2406.54099502488</v>
      </c>
      <c r="U38" s="58">
        <v>3.2861429097990002E-3</v>
      </c>
    </row>
    <row r="39" spans="1:21" ht="12" thickBot="1">
      <c r="A39" s="74"/>
      <c r="B39" s="69" t="s">
        <v>36</v>
      </c>
      <c r="C39" s="70"/>
      <c r="D39" s="56">
        <v>213639.24</v>
      </c>
      <c r="E39" s="59"/>
      <c r="F39" s="59"/>
      <c r="G39" s="56">
        <v>2958648.66</v>
      </c>
      <c r="H39" s="57">
        <v>-92.779161551409103</v>
      </c>
      <c r="I39" s="56">
        <v>-3231.77</v>
      </c>
      <c r="J39" s="57">
        <v>-1.5127230372098299</v>
      </c>
      <c r="K39" s="56">
        <v>-197998.2</v>
      </c>
      <c r="L39" s="57">
        <v>-6.6921835862728001</v>
      </c>
      <c r="M39" s="57">
        <v>-0.98367778090911895</v>
      </c>
      <c r="N39" s="56">
        <v>6950813.7400000002</v>
      </c>
      <c r="O39" s="56">
        <v>90245836.030000001</v>
      </c>
      <c r="P39" s="56">
        <v>72</v>
      </c>
      <c r="Q39" s="56">
        <v>59</v>
      </c>
      <c r="R39" s="57">
        <v>22.033898305084801</v>
      </c>
      <c r="S39" s="56">
        <v>2967.2116666666702</v>
      </c>
      <c r="T39" s="56">
        <v>3250.4413559322002</v>
      </c>
      <c r="U39" s="58">
        <v>-9.5453146281173105</v>
      </c>
    </row>
    <row r="40" spans="1:21" ht="12" thickBot="1">
      <c r="A40" s="74"/>
      <c r="B40" s="69" t="s">
        <v>37</v>
      </c>
      <c r="C40" s="70"/>
      <c r="D40" s="56">
        <v>347785.72</v>
      </c>
      <c r="E40" s="59"/>
      <c r="F40" s="59"/>
      <c r="G40" s="56">
        <v>3037991.13</v>
      </c>
      <c r="H40" s="57">
        <v>-88.5521153578878</v>
      </c>
      <c r="I40" s="56">
        <v>-58044.41</v>
      </c>
      <c r="J40" s="57">
        <v>-16.6897047986904</v>
      </c>
      <c r="K40" s="56">
        <v>-692097.71</v>
      </c>
      <c r="L40" s="57">
        <v>-22.781426290734402</v>
      </c>
      <c r="M40" s="57">
        <v>-0.91613263682089097</v>
      </c>
      <c r="N40" s="56">
        <v>6390546.75</v>
      </c>
      <c r="O40" s="56">
        <v>66973558.789999999</v>
      </c>
      <c r="P40" s="56">
        <v>196</v>
      </c>
      <c r="Q40" s="56">
        <v>167</v>
      </c>
      <c r="R40" s="57">
        <v>17.365269461077801</v>
      </c>
      <c r="S40" s="56">
        <v>1774.4169387755101</v>
      </c>
      <c r="T40" s="56">
        <v>2240.0181437125798</v>
      </c>
      <c r="U40" s="58">
        <v>-26.239673143470299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8.82</v>
      </c>
      <c r="H41" s="59"/>
      <c r="I41" s="59"/>
      <c r="J41" s="59"/>
      <c r="K41" s="56">
        <v>8.4600000000000009</v>
      </c>
      <c r="L41" s="57">
        <v>95.918367346938794</v>
      </c>
      <c r="M41" s="59"/>
      <c r="N41" s="56">
        <v>5.0599999999999996</v>
      </c>
      <c r="O41" s="56">
        <v>1385.91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69" t="s">
        <v>32</v>
      </c>
      <c r="C42" s="70"/>
      <c r="D42" s="56">
        <v>56691.453300000001</v>
      </c>
      <c r="E42" s="59"/>
      <c r="F42" s="59"/>
      <c r="G42" s="56">
        <v>351839.31599999999</v>
      </c>
      <c r="H42" s="57">
        <v>-83.887118146853098</v>
      </c>
      <c r="I42" s="56">
        <v>4055.4947999999999</v>
      </c>
      <c r="J42" s="57">
        <v>7.1536264532488198</v>
      </c>
      <c r="K42" s="56">
        <v>22238.718199999999</v>
      </c>
      <c r="L42" s="57">
        <v>6.3207029995476702</v>
      </c>
      <c r="M42" s="57">
        <v>-0.81763810469975695</v>
      </c>
      <c r="N42" s="56">
        <v>1058082.4775</v>
      </c>
      <c r="O42" s="56">
        <v>17345505.115699999</v>
      </c>
      <c r="P42" s="56">
        <v>98</v>
      </c>
      <c r="Q42" s="56">
        <v>94</v>
      </c>
      <c r="R42" s="57">
        <v>4.2553191489361799</v>
      </c>
      <c r="S42" s="56">
        <v>578.48421734693898</v>
      </c>
      <c r="T42" s="56">
        <v>550.67285531914899</v>
      </c>
      <c r="U42" s="58">
        <v>4.8076267586588903</v>
      </c>
    </row>
    <row r="43" spans="1:21" ht="12" thickBot="1">
      <c r="A43" s="74"/>
      <c r="B43" s="69" t="s">
        <v>33</v>
      </c>
      <c r="C43" s="70"/>
      <c r="D43" s="56">
        <v>439700.36940000003</v>
      </c>
      <c r="E43" s="56">
        <v>1285261.6440999999</v>
      </c>
      <c r="F43" s="57">
        <v>34.210961746072996</v>
      </c>
      <c r="G43" s="56">
        <v>856201.9645</v>
      </c>
      <c r="H43" s="57">
        <v>-48.645251046956702</v>
      </c>
      <c r="I43" s="56">
        <v>17126.377899999999</v>
      </c>
      <c r="J43" s="57">
        <v>3.8950110329381999</v>
      </c>
      <c r="K43" s="56">
        <v>-52912.344599999997</v>
      </c>
      <c r="L43" s="57">
        <v>-6.1798905858501998</v>
      </c>
      <c r="M43" s="57">
        <v>-1.3236745230148099</v>
      </c>
      <c r="N43" s="56">
        <v>9721988.5223999992</v>
      </c>
      <c r="O43" s="56">
        <v>114319244.329</v>
      </c>
      <c r="P43" s="56">
        <v>1934</v>
      </c>
      <c r="Q43" s="56">
        <v>1832</v>
      </c>
      <c r="R43" s="57">
        <v>5.5676855895196598</v>
      </c>
      <c r="S43" s="56">
        <v>227.35282802481899</v>
      </c>
      <c r="T43" s="56">
        <v>217.64952096069899</v>
      </c>
      <c r="U43" s="58">
        <v>4.2679508974751199</v>
      </c>
    </row>
    <row r="44" spans="1:21" ht="12" thickBot="1">
      <c r="A44" s="74"/>
      <c r="B44" s="69" t="s">
        <v>38</v>
      </c>
      <c r="C44" s="70"/>
      <c r="D44" s="56">
        <v>211896.6</v>
      </c>
      <c r="E44" s="59"/>
      <c r="F44" s="59"/>
      <c r="G44" s="56">
        <v>2017571.16</v>
      </c>
      <c r="H44" s="57">
        <v>-89.497441071669599</v>
      </c>
      <c r="I44" s="56">
        <v>-38058.239999999998</v>
      </c>
      <c r="J44" s="57">
        <v>-17.960760106580299</v>
      </c>
      <c r="K44" s="56">
        <v>-342968.79</v>
      </c>
      <c r="L44" s="57">
        <v>-16.9990926119305</v>
      </c>
      <c r="M44" s="57">
        <v>-0.88903293503761704</v>
      </c>
      <c r="N44" s="56">
        <v>3318282.07</v>
      </c>
      <c r="O44" s="56">
        <v>44520630.590000004</v>
      </c>
      <c r="P44" s="56">
        <v>139</v>
      </c>
      <c r="Q44" s="56">
        <v>131</v>
      </c>
      <c r="R44" s="57">
        <v>6.1068702290076402</v>
      </c>
      <c r="S44" s="56">
        <v>1524.43597122302</v>
      </c>
      <c r="T44" s="56">
        <v>1316.70938931298</v>
      </c>
      <c r="U44" s="58">
        <v>13.626455018861201</v>
      </c>
    </row>
    <row r="45" spans="1:21" ht="12" thickBot="1">
      <c r="A45" s="74"/>
      <c r="B45" s="69" t="s">
        <v>39</v>
      </c>
      <c r="C45" s="70"/>
      <c r="D45" s="56">
        <v>159247.9</v>
      </c>
      <c r="E45" s="59"/>
      <c r="F45" s="59"/>
      <c r="G45" s="56">
        <v>660408.72</v>
      </c>
      <c r="H45" s="57">
        <v>-75.886463158754196</v>
      </c>
      <c r="I45" s="56">
        <v>17479.939999999999</v>
      </c>
      <c r="J45" s="57">
        <v>10.9765591885356</v>
      </c>
      <c r="K45" s="56">
        <v>84611.41</v>
      </c>
      <c r="L45" s="57">
        <v>12.811976498432699</v>
      </c>
      <c r="M45" s="57">
        <v>-0.79340918677516403</v>
      </c>
      <c r="N45" s="56">
        <v>2063830.69</v>
      </c>
      <c r="O45" s="56">
        <v>19714019.649999999</v>
      </c>
      <c r="P45" s="56">
        <v>101</v>
      </c>
      <c r="Q45" s="56">
        <v>97</v>
      </c>
      <c r="R45" s="57">
        <v>4.1237113402061896</v>
      </c>
      <c r="S45" s="56">
        <v>1576.7118811881201</v>
      </c>
      <c r="T45" s="56">
        <v>1436.4612371134001</v>
      </c>
      <c r="U45" s="58">
        <v>8.8951345992922999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6">
        <v>-3564.1026000000002</v>
      </c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6166.6809000000003</v>
      </c>
      <c r="E47" s="62"/>
      <c r="F47" s="62"/>
      <c r="G47" s="61">
        <v>28538.632399999999</v>
      </c>
      <c r="H47" s="63">
        <v>-78.391813547449402</v>
      </c>
      <c r="I47" s="61">
        <v>519.40750000000003</v>
      </c>
      <c r="J47" s="63">
        <v>8.4228048835800795</v>
      </c>
      <c r="K47" s="61">
        <v>1363.3262</v>
      </c>
      <c r="L47" s="63">
        <v>4.7771251995943604</v>
      </c>
      <c r="M47" s="63">
        <v>-0.61901451024707099</v>
      </c>
      <c r="N47" s="61">
        <v>390800.40840000001</v>
      </c>
      <c r="O47" s="61">
        <v>6190849.9303000001</v>
      </c>
      <c r="P47" s="61">
        <v>12</v>
      </c>
      <c r="Q47" s="61">
        <v>14</v>
      </c>
      <c r="R47" s="63">
        <v>-14.285714285714301</v>
      </c>
      <c r="S47" s="61">
        <v>513.89007500000002</v>
      </c>
      <c r="T47" s="61">
        <v>5474.7865785714303</v>
      </c>
      <c r="U47" s="64">
        <v>-965.36141577971296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120917</v>
      </c>
      <c r="D2" s="37">
        <v>1119083.88934615</v>
      </c>
      <c r="E2" s="37">
        <v>846414.06394017104</v>
      </c>
      <c r="F2" s="37">
        <v>197539.69720085501</v>
      </c>
      <c r="G2" s="37">
        <v>846414.06394017104</v>
      </c>
      <c r="H2" s="37">
        <v>0.18922265003858699</v>
      </c>
    </row>
    <row r="3" spans="1:8">
      <c r="A3" s="37">
        <v>2</v>
      </c>
      <c r="B3" s="37">
        <v>13</v>
      </c>
      <c r="C3" s="37">
        <v>36350</v>
      </c>
      <c r="D3" s="37">
        <v>292274.76417093998</v>
      </c>
      <c r="E3" s="37">
        <v>229883.54893589701</v>
      </c>
      <c r="F3" s="37">
        <v>45888.723696581197</v>
      </c>
      <c r="G3" s="37">
        <v>229883.54893589701</v>
      </c>
      <c r="H3" s="37">
        <v>0.16640078880496101</v>
      </c>
    </row>
    <row r="4" spans="1:8">
      <c r="A4" s="37">
        <v>3</v>
      </c>
      <c r="B4" s="37">
        <v>14</v>
      </c>
      <c r="C4" s="37">
        <v>165004</v>
      </c>
      <c r="D4" s="37">
        <v>244720.45794185801</v>
      </c>
      <c r="E4" s="37">
        <v>187838.50495324301</v>
      </c>
      <c r="F4" s="37">
        <v>31039.773501435098</v>
      </c>
      <c r="G4" s="37">
        <v>187838.50495324301</v>
      </c>
      <c r="H4" s="37">
        <v>0.141812946083923</v>
      </c>
    </row>
    <row r="5" spans="1:8">
      <c r="A5" s="37">
        <v>4</v>
      </c>
      <c r="B5" s="37">
        <v>15</v>
      </c>
      <c r="C5" s="37">
        <v>4595</v>
      </c>
      <c r="D5" s="37">
        <v>77009.857133552694</v>
      </c>
      <c r="E5" s="37">
        <v>62187.110186158403</v>
      </c>
      <c r="F5" s="37">
        <v>8888.0033576507103</v>
      </c>
      <c r="G5" s="37">
        <v>62187.110186158403</v>
      </c>
      <c r="H5" s="37">
        <v>0.12505084993177501</v>
      </c>
    </row>
    <row r="6" spans="1:8">
      <c r="A6" s="37">
        <v>5</v>
      </c>
      <c r="B6" s="37">
        <v>16</v>
      </c>
      <c r="C6" s="37">
        <v>6474</v>
      </c>
      <c r="D6" s="37">
        <v>352935.81340512802</v>
      </c>
      <c r="E6" s="37">
        <v>267058.01709914498</v>
      </c>
      <c r="F6" s="37">
        <v>15404.4800666667</v>
      </c>
      <c r="G6" s="37">
        <v>267058.01709914498</v>
      </c>
      <c r="H6" s="37">
        <v>5.4536372868019697E-2</v>
      </c>
    </row>
    <row r="7" spans="1:8">
      <c r="A7" s="37">
        <v>6</v>
      </c>
      <c r="B7" s="37">
        <v>17</v>
      </c>
      <c r="C7" s="37">
        <v>34483</v>
      </c>
      <c r="D7" s="37">
        <v>447223.38860854699</v>
      </c>
      <c r="E7" s="37">
        <v>325837.52885042701</v>
      </c>
      <c r="F7" s="37">
        <v>85781.663176923103</v>
      </c>
      <c r="G7" s="37">
        <v>325837.52885042701</v>
      </c>
      <c r="H7" s="37">
        <v>0.20840054311953299</v>
      </c>
    </row>
    <row r="8" spans="1:8">
      <c r="A8" s="37">
        <v>7</v>
      </c>
      <c r="B8" s="37">
        <v>18</v>
      </c>
      <c r="C8" s="37">
        <v>51691</v>
      </c>
      <c r="D8" s="37">
        <v>97347.993017094006</v>
      </c>
      <c r="E8" s="37">
        <v>82472.259490598299</v>
      </c>
      <c r="F8" s="37">
        <v>14863.554039316199</v>
      </c>
      <c r="G8" s="37">
        <v>82472.259490598299</v>
      </c>
      <c r="H8" s="37">
        <v>0.152703855860291</v>
      </c>
    </row>
    <row r="9" spans="1:8">
      <c r="A9" s="37">
        <v>8</v>
      </c>
      <c r="B9" s="37">
        <v>19</v>
      </c>
      <c r="C9" s="37">
        <v>33075</v>
      </c>
      <c r="D9" s="37">
        <v>155614.27901196599</v>
      </c>
      <c r="E9" s="37">
        <v>155445.99751453</v>
      </c>
      <c r="F9" s="37">
        <v>-12722.513374358999</v>
      </c>
      <c r="G9" s="37">
        <v>155445.99751453</v>
      </c>
      <c r="H9" s="37">
        <v>-8.9140994917584801E-2</v>
      </c>
    </row>
    <row r="10" spans="1:8">
      <c r="A10" s="37">
        <v>9</v>
      </c>
      <c r="B10" s="37">
        <v>21</v>
      </c>
      <c r="C10" s="37">
        <v>395477</v>
      </c>
      <c r="D10" s="37">
        <v>1478079.4688188001</v>
      </c>
      <c r="E10" s="37">
        <v>1537811.9317999999</v>
      </c>
      <c r="F10" s="37">
        <v>-59750.061271794897</v>
      </c>
      <c r="G10" s="37">
        <v>1537811.9317999999</v>
      </c>
      <c r="H10" s="37">
        <v>-4.0424600933953003E-2</v>
      </c>
    </row>
    <row r="11" spans="1:8">
      <c r="A11" s="37">
        <v>10</v>
      </c>
      <c r="B11" s="37">
        <v>22</v>
      </c>
      <c r="C11" s="37">
        <v>50668.302000000003</v>
      </c>
      <c r="D11" s="37">
        <v>728195.60138205101</v>
      </c>
      <c r="E11" s="37">
        <v>622104.54672478605</v>
      </c>
      <c r="F11" s="37">
        <v>106090.746964957</v>
      </c>
      <c r="G11" s="37">
        <v>622104.54672478605</v>
      </c>
      <c r="H11" s="37">
        <v>0.14568996515673499</v>
      </c>
    </row>
    <row r="12" spans="1:8">
      <c r="A12" s="37">
        <v>11</v>
      </c>
      <c r="B12" s="37">
        <v>23</v>
      </c>
      <c r="C12" s="37">
        <v>285030.51899999997</v>
      </c>
      <c r="D12" s="37">
        <v>2161804.8983735</v>
      </c>
      <c r="E12" s="37">
        <v>2058522.4552111099</v>
      </c>
      <c r="F12" s="37">
        <v>103174.06</v>
      </c>
      <c r="G12" s="37">
        <v>2058522.4552111099</v>
      </c>
      <c r="H12" s="37">
        <v>4.7728281594571598E-2</v>
      </c>
    </row>
    <row r="13" spans="1:8">
      <c r="A13" s="37">
        <v>12</v>
      </c>
      <c r="B13" s="37">
        <v>24</v>
      </c>
      <c r="C13" s="37">
        <v>22224.9</v>
      </c>
      <c r="D13" s="37">
        <v>806999.06608461495</v>
      </c>
      <c r="E13" s="37">
        <v>804613.17622735002</v>
      </c>
      <c r="F13" s="37">
        <v>2385.88985726496</v>
      </c>
      <c r="G13" s="37">
        <v>804613.17622735002</v>
      </c>
      <c r="H13" s="37">
        <v>2.9564964292223702E-3</v>
      </c>
    </row>
    <row r="14" spans="1:8">
      <c r="A14" s="37">
        <v>13</v>
      </c>
      <c r="B14" s="37">
        <v>25</v>
      </c>
      <c r="C14" s="37">
        <v>112941</v>
      </c>
      <c r="D14" s="37">
        <v>1701168.28540201</v>
      </c>
      <c r="E14" s="37">
        <v>1820630.7375</v>
      </c>
      <c r="F14" s="37">
        <v>-119481.4375</v>
      </c>
      <c r="G14" s="37">
        <v>1820630.7375</v>
      </c>
      <c r="H14" s="37">
        <v>-7.0235715054522294E-2</v>
      </c>
    </row>
    <row r="15" spans="1:8">
      <c r="A15" s="37">
        <v>14</v>
      </c>
      <c r="B15" s="37">
        <v>26</v>
      </c>
      <c r="C15" s="37">
        <v>80182</v>
      </c>
      <c r="D15" s="37">
        <v>441045.64995892899</v>
      </c>
      <c r="E15" s="37">
        <v>380918.20011356898</v>
      </c>
      <c r="F15" s="37">
        <v>60124.471704523101</v>
      </c>
      <c r="G15" s="37">
        <v>380918.20011356898</v>
      </c>
      <c r="H15" s="37">
        <v>0.136323479668474</v>
      </c>
    </row>
    <row r="16" spans="1:8">
      <c r="A16" s="37">
        <v>15</v>
      </c>
      <c r="B16" s="37">
        <v>27</v>
      </c>
      <c r="C16" s="37">
        <v>229428.13399999999</v>
      </c>
      <c r="D16" s="37">
        <v>1712713.2837275099</v>
      </c>
      <c r="E16" s="37">
        <v>1613526.42120458</v>
      </c>
      <c r="F16" s="37">
        <v>99185.862522925599</v>
      </c>
      <c r="G16" s="37">
        <v>1613526.42120458</v>
      </c>
      <c r="H16" s="37">
        <v>5.7911573044282599E-2</v>
      </c>
    </row>
    <row r="17" spans="1:8">
      <c r="A17" s="37">
        <v>16</v>
      </c>
      <c r="B17" s="37">
        <v>29</v>
      </c>
      <c r="C17" s="37">
        <v>673302.5</v>
      </c>
      <c r="D17" s="37">
        <v>8084695.3609837601</v>
      </c>
      <c r="E17" s="37">
        <v>8992680.8069521394</v>
      </c>
      <c r="F17" s="37">
        <v>-917934.693831624</v>
      </c>
      <c r="G17" s="37">
        <v>8992680.8069521394</v>
      </c>
      <c r="H17" s="37">
        <v>-0.113679697289812</v>
      </c>
    </row>
    <row r="18" spans="1:8">
      <c r="A18" s="37">
        <v>17</v>
      </c>
      <c r="B18" s="37">
        <v>31</v>
      </c>
      <c r="C18" s="37">
        <v>42399.404999999999</v>
      </c>
      <c r="D18" s="37">
        <v>383006.06887701398</v>
      </c>
      <c r="E18" s="37">
        <v>334339.54607714899</v>
      </c>
      <c r="F18" s="37">
        <v>48666.206133198502</v>
      </c>
      <c r="G18" s="37">
        <v>334339.54607714899</v>
      </c>
      <c r="H18" s="37">
        <v>0.12706390400755899</v>
      </c>
    </row>
    <row r="19" spans="1:8">
      <c r="A19" s="37">
        <v>18</v>
      </c>
      <c r="B19" s="37">
        <v>32</v>
      </c>
      <c r="C19" s="37">
        <v>30861.505000000001</v>
      </c>
      <c r="D19" s="37">
        <v>428894.24731449998</v>
      </c>
      <c r="E19" s="37">
        <v>398771.91490078199</v>
      </c>
      <c r="F19" s="37">
        <v>30122.153013717401</v>
      </c>
      <c r="G19" s="37">
        <v>398771.91490078199</v>
      </c>
      <c r="H19" s="37">
        <v>7.0232151170070006E-2</v>
      </c>
    </row>
    <row r="20" spans="1:8">
      <c r="A20" s="37">
        <v>19</v>
      </c>
      <c r="B20" s="37">
        <v>33</v>
      </c>
      <c r="C20" s="37">
        <v>50252.911</v>
      </c>
      <c r="D20" s="37">
        <v>693176.39822517196</v>
      </c>
      <c r="E20" s="37">
        <v>554338.09757655999</v>
      </c>
      <c r="F20" s="37">
        <v>138838.300648612</v>
      </c>
      <c r="G20" s="37">
        <v>554338.09757655999</v>
      </c>
      <c r="H20" s="37">
        <v>0.200292885049315</v>
      </c>
    </row>
    <row r="21" spans="1:8">
      <c r="A21" s="37">
        <v>20</v>
      </c>
      <c r="B21" s="37">
        <v>34</v>
      </c>
      <c r="C21" s="37">
        <v>62134.879000000001</v>
      </c>
      <c r="D21" s="37">
        <v>333179.17914036702</v>
      </c>
      <c r="E21" s="37">
        <v>249825.172089297</v>
      </c>
      <c r="F21" s="37">
        <v>83353.348589532194</v>
      </c>
      <c r="G21" s="37">
        <v>249825.172089297</v>
      </c>
      <c r="H21" s="37">
        <v>0.25017623711067899</v>
      </c>
    </row>
    <row r="22" spans="1:8">
      <c r="A22" s="37">
        <v>21</v>
      </c>
      <c r="B22" s="37">
        <v>35</v>
      </c>
      <c r="C22" s="37">
        <v>37812.656999999999</v>
      </c>
      <c r="D22" s="37">
        <v>1217986.05821062</v>
      </c>
      <c r="E22" s="37">
        <v>1145026.5531256599</v>
      </c>
      <c r="F22" s="37">
        <v>72953.397084955795</v>
      </c>
      <c r="G22" s="37">
        <v>1145026.5531256599</v>
      </c>
      <c r="H22" s="37">
        <v>5.9897042699545502E-2</v>
      </c>
    </row>
    <row r="23" spans="1:8">
      <c r="A23" s="37">
        <v>22</v>
      </c>
      <c r="B23" s="37">
        <v>36</v>
      </c>
      <c r="C23" s="37">
        <v>178860.193</v>
      </c>
      <c r="D23" s="37">
        <v>837659.351925664</v>
      </c>
      <c r="E23" s="37">
        <v>706829.18988760095</v>
      </c>
      <c r="F23" s="37">
        <v>130829.220438062</v>
      </c>
      <c r="G23" s="37">
        <v>706829.18988760095</v>
      </c>
      <c r="H23" s="37">
        <v>0.156184452785711</v>
      </c>
    </row>
    <row r="24" spans="1:8">
      <c r="A24" s="37">
        <v>23</v>
      </c>
      <c r="B24" s="37">
        <v>37</v>
      </c>
      <c r="C24" s="37">
        <v>212780.785</v>
      </c>
      <c r="D24" s="37">
        <v>1635170.86474071</v>
      </c>
      <c r="E24" s="37">
        <v>1468471.1176438599</v>
      </c>
      <c r="F24" s="37">
        <v>166695.346034897</v>
      </c>
      <c r="G24" s="37">
        <v>1468471.1176438599</v>
      </c>
      <c r="H24" s="37">
        <v>0.101943960897944</v>
      </c>
    </row>
    <row r="25" spans="1:8">
      <c r="A25" s="37">
        <v>24</v>
      </c>
      <c r="B25" s="37">
        <v>38</v>
      </c>
      <c r="C25" s="37">
        <v>794996.88199999998</v>
      </c>
      <c r="D25" s="37">
        <v>3151456.9014725699</v>
      </c>
      <c r="E25" s="37">
        <v>3293448.5253663701</v>
      </c>
      <c r="F25" s="37">
        <v>-141995.34070796499</v>
      </c>
      <c r="G25" s="37">
        <v>3293448.5253663701</v>
      </c>
      <c r="H25" s="37">
        <v>-4.5057099816431398E-2</v>
      </c>
    </row>
    <row r="26" spans="1:8">
      <c r="A26" s="37">
        <v>25</v>
      </c>
      <c r="B26" s="37">
        <v>39</v>
      </c>
      <c r="C26" s="37">
        <v>89171.834000000003</v>
      </c>
      <c r="D26" s="37">
        <v>148296.061473988</v>
      </c>
      <c r="E26" s="37">
        <v>117129.14153095</v>
      </c>
      <c r="F26" s="37">
        <v>31165.389686627601</v>
      </c>
      <c r="G26" s="37">
        <v>117129.14153095</v>
      </c>
      <c r="H26" s="37">
        <v>0.21015872554937101</v>
      </c>
    </row>
    <row r="27" spans="1:8">
      <c r="A27" s="37">
        <v>26</v>
      </c>
      <c r="B27" s="37">
        <v>42</v>
      </c>
      <c r="C27" s="37">
        <v>11958.617</v>
      </c>
      <c r="D27" s="37">
        <v>249357.41260000001</v>
      </c>
      <c r="E27" s="37">
        <v>211288.33360000001</v>
      </c>
      <c r="F27" s="37">
        <v>38069.078999999998</v>
      </c>
      <c r="G27" s="37">
        <v>211288.33360000001</v>
      </c>
      <c r="H27" s="37">
        <v>0.152668728003957</v>
      </c>
    </row>
    <row r="28" spans="1:8">
      <c r="A28" s="37">
        <v>27</v>
      </c>
      <c r="B28" s="37">
        <v>75</v>
      </c>
      <c r="C28" s="37">
        <v>98</v>
      </c>
      <c r="D28" s="37">
        <v>56691.452991452999</v>
      </c>
      <c r="E28" s="37">
        <v>52635.957264957302</v>
      </c>
      <c r="F28" s="37">
        <v>4055.4957264957302</v>
      </c>
      <c r="G28" s="37">
        <v>52635.957264957302</v>
      </c>
      <c r="H28" s="37">
        <v>7.1536281264605206E-2</v>
      </c>
    </row>
    <row r="29" spans="1:8">
      <c r="A29" s="37">
        <v>28</v>
      </c>
      <c r="B29" s="37">
        <v>76</v>
      </c>
      <c r="C29" s="37">
        <v>2097</v>
      </c>
      <c r="D29" s="37">
        <v>439700.36236923101</v>
      </c>
      <c r="E29" s="37">
        <v>422573.99429401697</v>
      </c>
      <c r="F29" s="37">
        <v>17126.368075213701</v>
      </c>
      <c r="G29" s="37">
        <v>422573.99429401697</v>
      </c>
      <c r="H29" s="37">
        <v>3.8950088607914601E-2</v>
      </c>
    </row>
    <row r="30" spans="1:8">
      <c r="A30" s="37">
        <v>29</v>
      </c>
      <c r="B30" s="37">
        <v>99</v>
      </c>
      <c r="C30" s="37">
        <v>12</v>
      </c>
      <c r="D30" s="37">
        <v>6166.6810377429802</v>
      </c>
      <c r="E30" s="37">
        <v>5647.2733227441204</v>
      </c>
      <c r="F30" s="37">
        <v>519.407714998865</v>
      </c>
      <c r="G30" s="37">
        <v>5647.2733227441204</v>
      </c>
      <c r="H30" s="37">
        <v>8.4228081819028106E-2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146</v>
      </c>
      <c r="D34" s="34">
        <v>175882.84</v>
      </c>
      <c r="E34" s="34">
        <v>163857.73000000001</v>
      </c>
      <c r="F34" s="30"/>
      <c r="G34" s="30"/>
      <c r="H34" s="30"/>
    </row>
    <row r="35" spans="1:8">
      <c r="A35" s="30"/>
      <c r="B35" s="33">
        <v>71</v>
      </c>
      <c r="C35" s="34">
        <v>115</v>
      </c>
      <c r="D35" s="34">
        <v>300827.51</v>
      </c>
      <c r="E35" s="34">
        <v>334760.76</v>
      </c>
      <c r="F35" s="30"/>
      <c r="G35" s="30"/>
      <c r="H35" s="30"/>
    </row>
    <row r="36" spans="1:8">
      <c r="A36" s="30"/>
      <c r="B36" s="33">
        <v>72</v>
      </c>
      <c r="C36" s="34">
        <v>65</v>
      </c>
      <c r="D36" s="34">
        <v>213639.24</v>
      </c>
      <c r="E36" s="34">
        <v>216871.01</v>
      </c>
      <c r="F36" s="30"/>
      <c r="G36" s="30"/>
      <c r="H36" s="30"/>
    </row>
    <row r="37" spans="1:8">
      <c r="A37" s="30"/>
      <c r="B37" s="33">
        <v>73</v>
      </c>
      <c r="C37" s="34">
        <v>180</v>
      </c>
      <c r="D37" s="34">
        <v>347785.72</v>
      </c>
      <c r="E37" s="34">
        <v>405830.13</v>
      </c>
      <c r="F37" s="30"/>
      <c r="G37" s="30"/>
      <c r="H37" s="30"/>
    </row>
    <row r="38" spans="1:8">
      <c r="A38" s="30"/>
      <c r="B38" s="33">
        <v>77</v>
      </c>
      <c r="C38" s="34">
        <v>133</v>
      </c>
      <c r="D38" s="34">
        <v>211896.6</v>
      </c>
      <c r="E38" s="34">
        <v>249954.84</v>
      </c>
      <c r="F38" s="30"/>
      <c r="G38" s="30"/>
      <c r="H38" s="30"/>
    </row>
    <row r="39" spans="1:8">
      <c r="A39" s="30"/>
      <c r="B39" s="33">
        <v>78</v>
      </c>
      <c r="C39" s="34">
        <v>93</v>
      </c>
      <c r="D39" s="34">
        <v>159247.9</v>
      </c>
      <c r="E39" s="34">
        <v>141767.96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2016-08-29T00:01:03Z</dcterms:modified>
</cp:coreProperties>
</file>