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<sst xmlns="http://schemas.openxmlformats.org/spreadsheetml/2006/main" count="121" uniqueCount="80">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</sst>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860" Type="http://schemas.openxmlformats.org/officeDocument/2006/relationships/image" Target="cid:b0d869c5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35" sqref="J3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18615164.172000002</v>
      </c>
      <c r="F3" s="25">
        <f>RA!I7</f>
        <v>1783755.0416999999</v>
      </c>
      <c r="G3" s="16">
        <f>SUM(G4:G42)</f>
        <v>16831409.130299997</v>
      </c>
      <c r="H3" s="27">
        <f>RA!J7</f>
        <v>9.5822686559113706</v>
      </c>
      <c r="I3" s="20">
        <f>SUM(I4:I42)</f>
        <v>18615170.637645014</v>
      </c>
      <c r="J3" s="21">
        <f>SUM(J4:J42)</f>
        <v>16831409.37968662</v>
      </c>
      <c r="K3" s="22">
        <f>E3-I3</f>
        <v>-6.4656450115144253</v>
      </c>
      <c r="L3" s="22">
        <f>G3-J3</f>
        <v>-0.24938662350177765</v>
      </c>
    </row>
    <row r="4" spans="1:13">
      <c r="A4" s="70">
        <f>RA!A8</f>
        <v>42611</v>
      </c>
      <c r="B4" s="12">
        <v>12</v>
      </c>
      <c r="C4" s="65" t="s">
        <v>6</v>
      </c>
      <c r="D4" s="65"/>
      <c r="E4" s="15">
        <f>VLOOKUP(C4,RA!B8:D35,3,0)</f>
        <v>866389.81389999995</v>
      </c>
      <c r="F4" s="25">
        <f>VLOOKUP(C4,RA!B8:I38,8,0)</f>
        <v>207200.77619999999</v>
      </c>
      <c r="G4" s="16">
        <f t="shared" ref="G4:G42" si="0">E4-F4</f>
        <v>659189.03769999999</v>
      </c>
      <c r="H4" s="27">
        <f>RA!J8</f>
        <v>23.915421543023299</v>
      </c>
      <c r="I4" s="20">
        <f>VLOOKUP(B4,RMS!B:D,3,FALSE)</f>
        <v>866390.77011623897</v>
      </c>
      <c r="J4" s="21">
        <f>VLOOKUP(B4,RMS!B:E,4,FALSE)</f>
        <v>659189.05122222204</v>
      </c>
      <c r="K4" s="22">
        <f t="shared" ref="K4:K42" si="1">E4-I4</f>
        <v>-0.95621623902115971</v>
      </c>
      <c r="L4" s="22">
        <f t="shared" ref="L4:L42" si="2">G4-J4</f>
        <v>-1.3522222056053579E-2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201203.2788</v>
      </c>
      <c r="F5" s="25">
        <f>VLOOKUP(C5,RA!B9:I39,8,0)</f>
        <v>42992.294800000003</v>
      </c>
      <c r="G5" s="16">
        <f t="shared" si="0"/>
        <v>158210.984</v>
      </c>
      <c r="H5" s="27">
        <f>RA!J9</f>
        <v>21.367591550401698</v>
      </c>
      <c r="I5" s="20">
        <f>VLOOKUP(B5,RMS!B:D,3,FALSE)</f>
        <v>201203.53173931601</v>
      </c>
      <c r="J5" s="21">
        <f>VLOOKUP(B5,RMS!B:E,4,FALSE)</f>
        <v>158211.016249573</v>
      </c>
      <c r="K5" s="22">
        <f t="shared" si="1"/>
        <v>-0.25293931600754149</v>
      </c>
      <c r="L5" s="22">
        <f t="shared" si="2"/>
        <v>-3.224957300699316E-2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177530.63029999999</v>
      </c>
      <c r="F6" s="25">
        <f>VLOOKUP(C6,RA!B10:I40,8,0)</f>
        <v>42856.757299999997</v>
      </c>
      <c r="G6" s="16">
        <f t="shared" si="0"/>
        <v>134673.87299999999</v>
      </c>
      <c r="H6" s="27">
        <f>RA!J10</f>
        <v>24.140486195299701</v>
      </c>
      <c r="I6" s="20">
        <f>VLOOKUP(B6,RMS!B:D,3,FALSE)</f>
        <v>177533.002141487</v>
      </c>
      <c r="J6" s="21">
        <f>VLOOKUP(B6,RMS!B:E,4,FALSE)</f>
        <v>134673.874154591</v>
      </c>
      <c r="K6" s="22">
        <f>E6-I6</f>
        <v>-2.3718414870090783</v>
      </c>
      <c r="L6" s="22">
        <f t="shared" si="2"/>
        <v>-1.154591009253636E-3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59507.1927</v>
      </c>
      <c r="F7" s="25">
        <f>VLOOKUP(C7,RA!B11:I41,8,0)</f>
        <v>12532.2474</v>
      </c>
      <c r="G7" s="16">
        <f t="shared" si="0"/>
        <v>46974.945299999999</v>
      </c>
      <c r="H7" s="27">
        <f>RA!J11</f>
        <v>21.060054812499999</v>
      </c>
      <c r="I7" s="20">
        <f>VLOOKUP(B7,RMS!B:D,3,FALSE)</f>
        <v>59507.2358984116</v>
      </c>
      <c r="J7" s="21">
        <f>VLOOKUP(B7,RMS!B:E,4,FALSE)</f>
        <v>46974.945285780203</v>
      </c>
      <c r="K7" s="22">
        <f t="shared" si="1"/>
        <v>-4.3198411600315012E-2</v>
      </c>
      <c r="L7" s="22">
        <f t="shared" si="2"/>
        <v>1.4219796867109835E-5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263934.8835</v>
      </c>
      <c r="F8" s="25">
        <f>VLOOKUP(C8,RA!B12:I42,8,0)</f>
        <v>64240.676899999999</v>
      </c>
      <c r="G8" s="16">
        <f t="shared" si="0"/>
        <v>199694.2066</v>
      </c>
      <c r="H8" s="27">
        <f>RA!J12</f>
        <v>24.339593178481799</v>
      </c>
      <c r="I8" s="20">
        <f>VLOOKUP(B8,RMS!B:D,3,FALSE)</f>
        <v>263934.88177265</v>
      </c>
      <c r="J8" s="21">
        <f>VLOOKUP(B8,RMS!B:E,4,FALSE)</f>
        <v>199694.205411111</v>
      </c>
      <c r="K8" s="22">
        <f t="shared" si="1"/>
        <v>1.7273499979637563E-3</v>
      </c>
      <c r="L8" s="22">
        <f t="shared" si="2"/>
        <v>1.188889000331983E-3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322996.1042</v>
      </c>
      <c r="F9" s="25">
        <f>VLOOKUP(C9,RA!B13:I43,8,0)</f>
        <v>86872.581999999995</v>
      </c>
      <c r="G9" s="16">
        <f t="shared" si="0"/>
        <v>236123.52220000001</v>
      </c>
      <c r="H9" s="27">
        <f>RA!J13</f>
        <v>26.895860621962299</v>
      </c>
      <c r="I9" s="20">
        <f>VLOOKUP(B9,RMS!B:D,3,FALSE)</f>
        <v>322996.49430000002</v>
      </c>
      <c r="J9" s="21">
        <f>VLOOKUP(B9,RMS!B:E,4,FALSE)</f>
        <v>236123.52155812</v>
      </c>
      <c r="K9" s="22">
        <f t="shared" si="1"/>
        <v>-0.39010000001871958</v>
      </c>
      <c r="L9" s="22">
        <f t="shared" si="2"/>
        <v>6.4188000396825373E-4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82051.630600000004</v>
      </c>
      <c r="F10" s="25">
        <f>VLOOKUP(C10,RA!B14:I43,8,0)</f>
        <v>12232.320100000001</v>
      </c>
      <c r="G10" s="16">
        <f t="shared" si="0"/>
        <v>69819.310500000007</v>
      </c>
      <c r="H10" s="27">
        <f>RA!J14</f>
        <v>14.9080767932965</v>
      </c>
      <c r="I10" s="20">
        <f>VLOOKUP(B10,RMS!B:D,3,FALSE)</f>
        <v>82051.641335897395</v>
      </c>
      <c r="J10" s="21">
        <f>VLOOKUP(B10,RMS!B:E,4,FALSE)</f>
        <v>69819.310707692304</v>
      </c>
      <c r="K10" s="22">
        <f t="shared" si="1"/>
        <v>-1.0735897390986793E-2</v>
      </c>
      <c r="L10" s="22">
        <f t="shared" si="2"/>
        <v>-2.0769229740835726E-4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110881.569</v>
      </c>
      <c r="F11" s="25">
        <f>VLOOKUP(C11,RA!B15:I44,8,0)</f>
        <v>-2463.5162</v>
      </c>
      <c r="G11" s="16">
        <f t="shared" si="0"/>
        <v>113345.0852</v>
      </c>
      <c r="H11" s="27">
        <f>RA!J15</f>
        <v>-2.2217544558735498</v>
      </c>
      <c r="I11" s="20">
        <f>VLOOKUP(B11,RMS!B:D,3,FALSE)</f>
        <v>110881.633953846</v>
      </c>
      <c r="J11" s="21">
        <f>VLOOKUP(B11,RMS!B:E,4,FALSE)</f>
        <v>113345.083288889</v>
      </c>
      <c r="K11" s="22">
        <f t="shared" si="1"/>
        <v>-6.4953845998388715E-2</v>
      </c>
      <c r="L11" s="22">
        <f t="shared" si="2"/>
        <v>1.9111110013909638E-3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1145428.1384000001</v>
      </c>
      <c r="F12" s="25">
        <f>VLOOKUP(C12,RA!B16:I45,8,0)</f>
        <v>-46308.916499999999</v>
      </c>
      <c r="G12" s="16">
        <f t="shared" si="0"/>
        <v>1191737.0549000001</v>
      </c>
      <c r="H12" s="27">
        <f>RA!J16</f>
        <v>-4.0429351215945299</v>
      </c>
      <c r="I12" s="20">
        <f>VLOOKUP(B12,RMS!B:D,3,FALSE)</f>
        <v>1145427.3176644701</v>
      </c>
      <c r="J12" s="21">
        <f>VLOOKUP(B12,RMS!B:E,4,FALSE)</f>
        <v>1191737.05496667</v>
      </c>
      <c r="K12" s="22">
        <f t="shared" si="1"/>
        <v>0.82073552999645472</v>
      </c>
      <c r="L12" s="22">
        <f t="shared" si="2"/>
        <v>-6.6669890657067299E-5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633087.19680000003</v>
      </c>
      <c r="F13" s="25">
        <f>VLOOKUP(C13,RA!B17:I46,8,0)</f>
        <v>93766.702799999999</v>
      </c>
      <c r="G13" s="16">
        <f t="shared" si="0"/>
        <v>539320.49400000006</v>
      </c>
      <c r="H13" s="27">
        <f>RA!J17</f>
        <v>14.8110249700125</v>
      </c>
      <c r="I13" s="20">
        <f>VLOOKUP(B13,RMS!B:D,3,FALSE)</f>
        <v>633087.17284102598</v>
      </c>
      <c r="J13" s="21">
        <f>VLOOKUP(B13,RMS!B:E,4,FALSE)</f>
        <v>539320.49811623897</v>
      </c>
      <c r="K13" s="22">
        <f t="shared" si="1"/>
        <v>2.3958974052220583E-2</v>
      </c>
      <c r="L13" s="22">
        <f t="shared" si="2"/>
        <v>-4.1162389097735286E-3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1683817.4406000001</v>
      </c>
      <c r="F14" s="25">
        <f>VLOOKUP(C14,RA!B18:I47,8,0)</f>
        <v>241951.821</v>
      </c>
      <c r="G14" s="16">
        <f t="shared" si="0"/>
        <v>1441865.6196000001</v>
      </c>
      <c r="H14" s="27">
        <f>RA!J18</f>
        <v>14.3692430762437</v>
      </c>
      <c r="I14" s="20">
        <f>VLOOKUP(B14,RMS!B:D,3,FALSE)</f>
        <v>1683817.53851966</v>
      </c>
      <c r="J14" s="21">
        <f>VLOOKUP(B14,RMS!B:E,4,FALSE)</f>
        <v>1441865.77786239</v>
      </c>
      <c r="K14" s="22">
        <f t="shared" si="1"/>
        <v>-9.7919659921899438E-2</v>
      </c>
      <c r="L14" s="22">
        <f t="shared" si="2"/>
        <v>-0.1582623899448663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496025.46769999998</v>
      </c>
      <c r="F15" s="25">
        <f>VLOOKUP(C15,RA!B19:I48,8,0)</f>
        <v>11244.734</v>
      </c>
      <c r="G15" s="16">
        <f t="shared" si="0"/>
        <v>484780.73369999998</v>
      </c>
      <c r="H15" s="27">
        <f>RA!J19</f>
        <v>2.2669670676669602</v>
      </c>
      <c r="I15" s="20">
        <f>VLOOKUP(B15,RMS!B:D,3,FALSE)</f>
        <v>496025.424891453</v>
      </c>
      <c r="J15" s="21">
        <f>VLOOKUP(B15,RMS!B:E,4,FALSE)</f>
        <v>484780.73395299102</v>
      </c>
      <c r="K15" s="22">
        <f t="shared" si="1"/>
        <v>4.2808546975720674E-2</v>
      </c>
      <c r="L15" s="22">
        <f t="shared" si="2"/>
        <v>-2.5299104163423181E-4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1091104.4282</v>
      </c>
      <c r="F16" s="25">
        <f>VLOOKUP(C16,RA!B20:I49,8,0)</f>
        <v>74108.4139</v>
      </c>
      <c r="G16" s="16">
        <f t="shared" si="0"/>
        <v>1016996.0142999999</v>
      </c>
      <c r="H16" s="27">
        <f>RA!J20</f>
        <v>6.7920550943283198</v>
      </c>
      <c r="I16" s="20">
        <f>VLOOKUP(B16,RMS!B:D,3,FALSE)</f>
        <v>1091104.49857953</v>
      </c>
      <c r="J16" s="21">
        <f>VLOOKUP(B16,RMS!B:E,4,FALSE)</f>
        <v>1016996.0143</v>
      </c>
      <c r="K16" s="22">
        <f t="shared" si="1"/>
        <v>-7.03795300796628E-2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377243.79700000002</v>
      </c>
      <c r="F17" s="25">
        <f>VLOOKUP(C17,RA!B21:I50,8,0)</f>
        <v>49611.374300000003</v>
      </c>
      <c r="G17" s="16">
        <f t="shared" si="0"/>
        <v>327632.4227</v>
      </c>
      <c r="H17" s="27">
        <f>RA!J21</f>
        <v>13.151011280909101</v>
      </c>
      <c r="I17" s="20">
        <f>VLOOKUP(B17,RMS!B:D,3,FALSE)</f>
        <v>377243.030417056</v>
      </c>
      <c r="J17" s="21">
        <f>VLOOKUP(B17,RMS!B:E,4,FALSE)</f>
        <v>327632.42265897401</v>
      </c>
      <c r="K17" s="22">
        <f t="shared" si="1"/>
        <v>0.76658294402295724</v>
      </c>
      <c r="L17" s="22">
        <f t="shared" si="2"/>
        <v>4.1025981772691011E-5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1393131.0134000001</v>
      </c>
      <c r="F18" s="25">
        <f>VLOOKUP(C18,RA!B22:I51,8,0)</f>
        <v>82335.0003</v>
      </c>
      <c r="G18" s="16">
        <f t="shared" si="0"/>
        <v>1310796.0131000001</v>
      </c>
      <c r="H18" s="27">
        <f>RA!J22</f>
        <v>5.9100687234761704</v>
      </c>
      <c r="I18" s="20">
        <f>VLOOKUP(B18,RMS!B:D,3,FALSE)</f>
        <v>1393132.66482673</v>
      </c>
      <c r="J18" s="21">
        <f>VLOOKUP(B18,RMS!B:E,4,FALSE)</f>
        <v>1310796.0130386699</v>
      </c>
      <c r="K18" s="22">
        <f t="shared" si="1"/>
        <v>-1.6514267299789935</v>
      </c>
      <c r="L18" s="22">
        <f t="shared" si="2"/>
        <v>6.1330152675509453E-5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2916593.2322999998</v>
      </c>
      <c r="F19" s="25">
        <f>VLOOKUP(C19,RA!B23:I52,8,0)</f>
        <v>243151.39110000001</v>
      </c>
      <c r="G19" s="16">
        <f t="shared" si="0"/>
        <v>2673441.8411999997</v>
      </c>
      <c r="H19" s="27">
        <f>RA!J23</f>
        <v>8.3368290239175007</v>
      </c>
      <c r="I19" s="20">
        <f>VLOOKUP(B19,RMS!B:D,3,FALSE)</f>
        <v>2916595.2094546999</v>
      </c>
      <c r="J19" s="21">
        <f>VLOOKUP(B19,RMS!B:E,4,FALSE)</f>
        <v>2673441.8812931599</v>
      </c>
      <c r="K19" s="22">
        <f t="shared" si="1"/>
        <v>-1.9771547000855207</v>
      </c>
      <c r="L19" s="22">
        <f t="shared" si="2"/>
        <v>-4.0093160234391689E-2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306505.79450000002</v>
      </c>
      <c r="F20" s="25">
        <f>VLOOKUP(C20,RA!B24:I53,8,0)</f>
        <v>41568.0052</v>
      </c>
      <c r="G20" s="16">
        <f t="shared" si="0"/>
        <v>264937.7893</v>
      </c>
      <c r="H20" s="27">
        <f>RA!J24</f>
        <v>13.561898647890001</v>
      </c>
      <c r="I20" s="20">
        <f>VLOOKUP(B20,RMS!B:D,3,FALSE)</f>
        <v>306505.969858422</v>
      </c>
      <c r="J20" s="21">
        <f>VLOOKUP(B20,RMS!B:E,4,FALSE)</f>
        <v>264937.78548624</v>
      </c>
      <c r="K20" s="22">
        <f t="shared" si="1"/>
        <v>-0.17535842198412865</v>
      </c>
      <c r="L20" s="22">
        <f t="shared" si="2"/>
        <v>3.8137600058689713E-3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285369.1263</v>
      </c>
      <c r="F21" s="25">
        <f>VLOOKUP(C21,RA!B25:I54,8,0)</f>
        <v>23440.610100000002</v>
      </c>
      <c r="G21" s="16">
        <f t="shared" si="0"/>
        <v>261928.51620000001</v>
      </c>
      <c r="H21" s="27">
        <f>RA!J25</f>
        <v>8.2141366881284803</v>
      </c>
      <c r="I21" s="20">
        <f>VLOOKUP(B21,RMS!B:D,3,FALSE)</f>
        <v>285369.100629166</v>
      </c>
      <c r="J21" s="21">
        <f>VLOOKUP(B21,RMS!B:E,4,FALSE)</f>
        <v>261928.51231224</v>
      </c>
      <c r="K21" s="22">
        <f t="shared" si="1"/>
        <v>2.567083400208503E-2</v>
      </c>
      <c r="L21" s="22">
        <f t="shared" si="2"/>
        <v>3.8877600163687021E-3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543654.98800000001</v>
      </c>
      <c r="F22" s="25">
        <f>VLOOKUP(C22,RA!B26:I55,8,0)</f>
        <v>110278.89659999999</v>
      </c>
      <c r="G22" s="16">
        <f t="shared" si="0"/>
        <v>433376.09140000003</v>
      </c>
      <c r="H22" s="27">
        <f>RA!J26</f>
        <v>20.284720831072399</v>
      </c>
      <c r="I22" s="20">
        <f>VLOOKUP(B22,RMS!B:D,3,FALSE)</f>
        <v>543654.95121306996</v>
      </c>
      <c r="J22" s="21">
        <f>VLOOKUP(B22,RMS!B:E,4,FALSE)</f>
        <v>433376.08895562001</v>
      </c>
      <c r="K22" s="22">
        <f t="shared" si="1"/>
        <v>3.6786930053494871E-2</v>
      </c>
      <c r="L22" s="22">
        <f t="shared" si="2"/>
        <v>2.4443800211884081E-3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282689.2366</v>
      </c>
      <c r="F23" s="25">
        <f>VLOOKUP(C23,RA!B27:I56,8,0)</f>
        <v>71056.384600000005</v>
      </c>
      <c r="G23" s="16">
        <f t="shared" si="0"/>
        <v>211632.85200000001</v>
      </c>
      <c r="H23" s="27">
        <f>RA!J27</f>
        <v>25.1358649004891</v>
      </c>
      <c r="I23" s="20">
        <f>VLOOKUP(B23,RMS!B:D,3,FALSE)</f>
        <v>282688.96485926199</v>
      </c>
      <c r="J23" s="21">
        <f>VLOOKUP(B23,RMS!B:E,4,FALSE)</f>
        <v>211632.83392627499</v>
      </c>
      <c r="K23" s="22">
        <f t="shared" si="1"/>
        <v>0.27174073801143095</v>
      </c>
      <c r="L23" s="22">
        <f t="shared" si="2"/>
        <v>1.8073725019348785E-2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977958.3406</v>
      </c>
      <c r="F24" s="25">
        <f>VLOOKUP(C24,RA!B28:I57,8,0)</f>
        <v>58195.914199999999</v>
      </c>
      <c r="G24" s="16">
        <f t="shared" si="0"/>
        <v>919762.4264</v>
      </c>
      <c r="H24" s="27">
        <f>RA!J28</f>
        <v>5.9507559559536496</v>
      </c>
      <c r="I24" s="20">
        <f>VLOOKUP(B24,RMS!B:D,3,FALSE)</f>
        <v>977958.49567079602</v>
      </c>
      <c r="J24" s="21">
        <f>VLOOKUP(B24,RMS!B:E,4,FALSE)</f>
        <v>919762.44036725699</v>
      </c>
      <c r="K24" s="22">
        <f t="shared" si="1"/>
        <v>-0.15507079602684826</v>
      </c>
      <c r="L24" s="22">
        <f t="shared" si="2"/>
        <v>-1.3967256993055344E-2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771212.59219999996</v>
      </c>
      <c r="F25" s="25">
        <f>VLOOKUP(C25,RA!B29:I58,8,0)</f>
        <v>116440.5022</v>
      </c>
      <c r="G25" s="16">
        <f t="shared" si="0"/>
        <v>654772.09</v>
      </c>
      <c r="H25" s="27">
        <f>RA!J29</f>
        <v>15.098366310103399</v>
      </c>
      <c r="I25" s="20">
        <f>VLOOKUP(B25,RMS!B:D,3,FALSE)</f>
        <v>771213.03905398201</v>
      </c>
      <c r="J25" s="21">
        <f>VLOOKUP(B25,RMS!B:E,4,FALSE)</f>
        <v>654772.07596563594</v>
      </c>
      <c r="K25" s="22">
        <f t="shared" si="1"/>
        <v>-0.44685398205183446</v>
      </c>
      <c r="L25" s="22">
        <f t="shared" si="2"/>
        <v>1.4034364023245871E-2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1224686.6606000001</v>
      </c>
      <c r="F26" s="25">
        <f>VLOOKUP(C26,RA!B30:I59,8,0)</f>
        <v>164131.95360000001</v>
      </c>
      <c r="G26" s="16">
        <f t="shared" si="0"/>
        <v>1060554.7069999999</v>
      </c>
      <c r="H26" s="27">
        <f>RA!J30</f>
        <v>13.401954873876701</v>
      </c>
      <c r="I26" s="20">
        <f>VLOOKUP(B26,RMS!B:D,3,FALSE)</f>
        <v>1224686.6972221199</v>
      </c>
      <c r="J26" s="21">
        <f>VLOOKUP(B26,RMS!B:E,4,FALSE)</f>
        <v>1060554.6840391001</v>
      </c>
      <c r="K26" s="22">
        <f t="shared" si="1"/>
        <v>-3.6622119834646583E-2</v>
      </c>
      <c r="L26" s="22">
        <f t="shared" si="2"/>
        <v>2.2960899863392115E-2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835635.28960000002</v>
      </c>
      <c r="F27" s="25">
        <f>VLOOKUP(C27,RA!B31:I60,8,0)</f>
        <v>36219.204100000003</v>
      </c>
      <c r="G27" s="16">
        <f t="shared" si="0"/>
        <v>799416.08550000004</v>
      </c>
      <c r="H27" s="27">
        <f>RA!J31</f>
        <v>4.3343315619589697</v>
      </c>
      <c r="I27" s="20">
        <f>VLOOKUP(B27,RMS!B:D,3,FALSE)</f>
        <v>835635.12972389394</v>
      </c>
      <c r="J27" s="21">
        <f>VLOOKUP(B27,RMS!B:E,4,FALSE)</f>
        <v>799416.11306106194</v>
      </c>
      <c r="K27" s="22">
        <f t="shared" si="1"/>
        <v>0.15987610607407987</v>
      </c>
      <c r="L27" s="22">
        <f t="shared" si="2"/>
        <v>-2.756106189917773E-2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118030.754</v>
      </c>
      <c r="F28" s="25">
        <f>VLOOKUP(C28,RA!B32:I61,8,0)</f>
        <v>26668.454300000001</v>
      </c>
      <c r="G28" s="16">
        <f t="shared" si="0"/>
        <v>91362.299700000003</v>
      </c>
      <c r="H28" s="27">
        <f>RA!J32</f>
        <v>22.594496261542101</v>
      </c>
      <c r="I28" s="20">
        <f>VLOOKUP(B28,RMS!B:D,3,FALSE)</f>
        <v>118030.67866696201</v>
      </c>
      <c r="J28" s="21">
        <f>VLOOKUP(B28,RMS!B:E,4,FALSE)</f>
        <v>91362.325310391694</v>
      </c>
      <c r="K28" s="22">
        <f t="shared" si="1"/>
        <v>7.5333037995733321E-2</v>
      </c>
      <c r="L28" s="22">
        <f t="shared" si="2"/>
        <v>-2.5610391690861434E-2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194082.50039999999</v>
      </c>
      <c r="F30" s="25">
        <f>VLOOKUP(C30,RA!B34:I64,8,0)</f>
        <v>31096.690399999999</v>
      </c>
      <c r="G30" s="16">
        <f t="shared" si="0"/>
        <v>162985.81</v>
      </c>
      <c r="H30" s="27">
        <f>RA!J34</f>
        <v>0</v>
      </c>
      <c r="I30" s="20">
        <f>VLOOKUP(B30,RMS!B:D,3,FALSE)</f>
        <v>194082.49969999999</v>
      </c>
      <c r="J30" s="21">
        <f>VLOOKUP(B30,RMS!B:E,4,FALSE)</f>
        <v>162985.81280000001</v>
      </c>
      <c r="K30" s="22">
        <f t="shared" si="1"/>
        <v>7.0000000414438546E-4</v>
      </c>
      <c r="L30" s="22">
        <f t="shared" si="2"/>
        <v>-2.8000000165775418E-3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16.022408169675501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99067.51</v>
      </c>
      <c r="F32" s="25">
        <f>VLOOKUP(C32,RA!B34:I65,8,0)</f>
        <v>2970.91</v>
      </c>
      <c r="G32" s="16">
        <f t="shared" si="0"/>
        <v>96096.599999999991</v>
      </c>
      <c r="H32" s="27">
        <f>RA!J34</f>
        <v>0</v>
      </c>
      <c r="I32" s="20">
        <f>VLOOKUP(B32,RMS!B:D,3,FALSE)</f>
        <v>99067.51</v>
      </c>
      <c r="J32" s="21">
        <f>VLOOKUP(B32,RMS!B:E,4,FALSE)</f>
        <v>96096.6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218799.53</v>
      </c>
      <c r="F33" s="25">
        <f>VLOOKUP(C33,RA!B34:I65,8,0)</f>
        <v>-26948.69</v>
      </c>
      <c r="G33" s="16">
        <f t="shared" si="0"/>
        <v>245748.22</v>
      </c>
      <c r="H33" s="27">
        <f>RA!J34</f>
        <v>0</v>
      </c>
      <c r="I33" s="20">
        <f>VLOOKUP(B33,RMS!B:D,3,FALSE)</f>
        <v>218799.53</v>
      </c>
      <c r="J33" s="21">
        <f>VLOOKUP(B33,RMS!B:E,4,FALSE)</f>
        <v>245748.22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101378.09</v>
      </c>
      <c r="F34" s="25">
        <f>VLOOKUP(C34,RA!B34:I66,8,0)</f>
        <v>-1939.09</v>
      </c>
      <c r="G34" s="16">
        <f t="shared" si="0"/>
        <v>103317.18</v>
      </c>
      <c r="H34" s="27">
        <f>RA!J35</f>
        <v>16.022408169675501</v>
      </c>
      <c r="I34" s="20">
        <f>VLOOKUP(B34,RMS!B:D,3,FALSE)</f>
        <v>101378.09</v>
      </c>
      <c r="J34" s="21">
        <f>VLOOKUP(B34,RMS!B:E,4,FALSE)</f>
        <v>103317.18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189536.86</v>
      </c>
      <c r="F35" s="25">
        <f>VLOOKUP(C35,RA!B34:I67,8,0)</f>
        <v>-63505.67</v>
      </c>
      <c r="G35" s="16">
        <f t="shared" si="0"/>
        <v>253042.52999999997</v>
      </c>
      <c r="H35" s="27">
        <f>RA!J34</f>
        <v>0</v>
      </c>
      <c r="I35" s="20">
        <f>VLOOKUP(B35,RMS!B:D,3,FALSE)</f>
        <v>189536.86</v>
      </c>
      <c r="J35" s="21">
        <f>VLOOKUP(B35,RMS!B:E,4,FALSE)</f>
        <v>253042.53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16.022408169675501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59511.965900000003</v>
      </c>
      <c r="F37" s="25">
        <f>VLOOKUP(C37,RA!B8:I68,8,0)</f>
        <v>4511.6887999999999</v>
      </c>
      <c r="G37" s="16">
        <f t="shared" si="0"/>
        <v>55000.277100000007</v>
      </c>
      <c r="H37" s="27">
        <f>RA!J35</f>
        <v>16.022408169675501</v>
      </c>
      <c r="I37" s="20">
        <f>VLOOKUP(B37,RMS!B:D,3,FALSE)</f>
        <v>59511.965811965798</v>
      </c>
      <c r="J37" s="21">
        <f>VLOOKUP(B37,RMS!B:E,4,FALSE)</f>
        <v>55000.277777777803</v>
      </c>
      <c r="K37" s="22">
        <f t="shared" si="1"/>
        <v>8.8034204964060336E-5</v>
      </c>
      <c r="L37" s="22">
        <f t="shared" si="2"/>
        <v>-6.7777779622701928E-4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296100.07929999998</v>
      </c>
      <c r="F38" s="25">
        <f>VLOOKUP(C38,RA!B8:I69,8,0)</f>
        <v>12441.411</v>
      </c>
      <c r="G38" s="16">
        <f t="shared" si="0"/>
        <v>283658.66829999996</v>
      </c>
      <c r="H38" s="27">
        <f>RA!J36</f>
        <v>0</v>
      </c>
      <c r="I38" s="20">
        <f>VLOOKUP(B38,RMS!B:D,3,FALSE)</f>
        <v>296100.07028717903</v>
      </c>
      <c r="J38" s="21">
        <f>VLOOKUP(B38,RMS!B:E,4,FALSE)</f>
        <v>283658.66630170902</v>
      </c>
      <c r="K38" s="22">
        <f t="shared" si="1"/>
        <v>9.0128209558315575E-3</v>
      </c>
      <c r="L38" s="22">
        <f t="shared" si="2"/>
        <v>1.9982909434475005E-3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170770.99</v>
      </c>
      <c r="F39" s="25">
        <f>VLOOKUP(C39,RA!B9:I70,8,0)</f>
        <v>-50061.8</v>
      </c>
      <c r="G39" s="16">
        <f t="shared" si="0"/>
        <v>220832.78999999998</v>
      </c>
      <c r="H39" s="27">
        <f>RA!J37</f>
        <v>2.9988742020466699</v>
      </c>
      <c r="I39" s="20">
        <f>VLOOKUP(B39,RMS!B:D,3,FALSE)</f>
        <v>170770.99</v>
      </c>
      <c r="J39" s="21">
        <f>VLOOKUP(B39,RMS!B:E,4,FALSE)</f>
        <v>220832.79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64851.32</v>
      </c>
      <c r="F40" s="25">
        <f>VLOOKUP(C40,RA!B10:I71,8,0)</f>
        <v>8154.52</v>
      </c>
      <c r="G40" s="16">
        <f t="shared" si="0"/>
        <v>56696.800000000003</v>
      </c>
      <c r="H40" s="27">
        <f>RA!J38</f>
        <v>-12.3166123802917</v>
      </c>
      <c r="I40" s="20">
        <f>VLOOKUP(B40,RMS!B:D,3,FALSE)</f>
        <v>64851.32</v>
      </c>
      <c r="J40" s="21">
        <f>VLOOKUP(B40,RMS!B:E,4,FALSE)</f>
        <v>56696.800000000003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-1.91273084746418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54396.726600000002</v>
      </c>
      <c r="F42" s="25">
        <f>VLOOKUP(C42,RA!B8:I72,8,0)</f>
        <v>2710.4872</v>
      </c>
      <c r="G42" s="16">
        <f t="shared" si="0"/>
        <v>51686.239399999999</v>
      </c>
      <c r="H42" s="27">
        <f>RA!J39</f>
        <v>-1.91273084746418</v>
      </c>
      <c r="I42" s="20">
        <f>VLOOKUP(B42,RMS!B:D,3,FALSE)</f>
        <v>54396.7264957265</v>
      </c>
      <c r="J42" s="21">
        <f>VLOOKUP(B42,RMS!B:E,4,FALSE)</f>
        <v>51686.239316239298</v>
      </c>
      <c r="K42" s="22">
        <f t="shared" si="1"/>
        <v>1.0427350207464769E-4</v>
      </c>
      <c r="L42" s="22">
        <f t="shared" si="2"/>
        <v>8.3760700363200158E-5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18615164.171999998</v>
      </c>
      <c r="E7" s="53">
        <v>18732105.554099999</v>
      </c>
      <c r="F7" s="54">
        <v>99.375716831392694</v>
      </c>
      <c r="G7" s="53">
        <v>26160462.302999999</v>
      </c>
      <c r="H7" s="54">
        <v>-28.842373057507899</v>
      </c>
      <c r="I7" s="53">
        <v>1783755.0416999999</v>
      </c>
      <c r="J7" s="54">
        <v>9.5822686559113706</v>
      </c>
      <c r="K7" s="53">
        <v>2142076.5211</v>
      </c>
      <c r="L7" s="54">
        <v>8.18822120301121</v>
      </c>
      <c r="M7" s="54">
        <v>-0.16727762797941201</v>
      </c>
      <c r="N7" s="53">
        <v>598763789.32770002</v>
      </c>
      <c r="O7" s="53">
        <v>5264851417.3790998</v>
      </c>
      <c r="P7" s="53">
        <v>1021599</v>
      </c>
      <c r="Q7" s="53">
        <v>1276062</v>
      </c>
      <c r="R7" s="54">
        <v>-19.941272446009702</v>
      </c>
      <c r="S7" s="53">
        <v>18.221595921687499</v>
      </c>
      <c r="T7" s="53">
        <v>24.208011913057501</v>
      </c>
      <c r="U7" s="55">
        <v>-32.853412056212697</v>
      </c>
    </row>
    <row r="8" spans="1:23" ht="12" thickBot="1">
      <c r="A8" s="73">
        <v>42611</v>
      </c>
      <c r="B8" s="71" t="s">
        <v>6</v>
      </c>
      <c r="C8" s="72"/>
      <c r="D8" s="56">
        <v>866389.81389999995</v>
      </c>
      <c r="E8" s="56">
        <v>646599.4902</v>
      </c>
      <c r="F8" s="57">
        <v>133.991725485589</v>
      </c>
      <c r="G8" s="56">
        <v>997386.48439999996</v>
      </c>
      <c r="H8" s="57">
        <v>-13.133992945453199</v>
      </c>
      <c r="I8" s="56">
        <v>207200.77619999999</v>
      </c>
      <c r="J8" s="57">
        <v>23.915421543023299</v>
      </c>
      <c r="K8" s="56">
        <v>164320.14679999999</v>
      </c>
      <c r="L8" s="57">
        <v>16.475072539092</v>
      </c>
      <c r="M8" s="57">
        <v>0.26095783283465301</v>
      </c>
      <c r="N8" s="56">
        <v>20605403.999000002</v>
      </c>
      <c r="O8" s="56">
        <v>188172485.0715</v>
      </c>
      <c r="P8" s="56">
        <v>33017</v>
      </c>
      <c r="Q8" s="56">
        <v>42785</v>
      </c>
      <c r="R8" s="57">
        <v>-22.830431225896898</v>
      </c>
      <c r="S8" s="56">
        <v>26.240718838780001</v>
      </c>
      <c r="T8" s="56">
        <v>26.155955673717401</v>
      </c>
      <c r="U8" s="58">
        <v>0.32302150555925002</v>
      </c>
    </row>
    <row r="9" spans="1:23" ht="12" thickBot="1">
      <c r="A9" s="74"/>
      <c r="B9" s="71" t="s">
        <v>7</v>
      </c>
      <c r="C9" s="72"/>
      <c r="D9" s="56">
        <v>201203.2788</v>
      </c>
      <c r="E9" s="56">
        <v>201210.81359999999</v>
      </c>
      <c r="F9" s="57">
        <v>99.996255270844898</v>
      </c>
      <c r="G9" s="56">
        <v>274721.09240000002</v>
      </c>
      <c r="H9" s="57">
        <v>-26.760891549221299</v>
      </c>
      <c r="I9" s="56">
        <v>42992.294800000003</v>
      </c>
      <c r="J9" s="57">
        <v>21.367591550401698</v>
      </c>
      <c r="K9" s="56">
        <v>44834.533300000003</v>
      </c>
      <c r="L9" s="57">
        <v>16.320018571679199</v>
      </c>
      <c r="M9" s="57">
        <v>-4.1089721792643003E-2</v>
      </c>
      <c r="N9" s="56">
        <v>4168324.9799000002</v>
      </c>
      <c r="O9" s="56">
        <v>27992066.441599999</v>
      </c>
      <c r="P9" s="56">
        <v>9685</v>
      </c>
      <c r="Q9" s="56">
        <v>13482</v>
      </c>
      <c r="R9" s="57">
        <v>-28.163477228897801</v>
      </c>
      <c r="S9" s="56">
        <v>20.7747319359835</v>
      </c>
      <c r="T9" s="56">
        <v>21.678858025515499</v>
      </c>
      <c r="U9" s="58">
        <v>-4.3520469593449098</v>
      </c>
    </row>
    <row r="10" spans="1:23" ht="12" thickBot="1">
      <c r="A10" s="74"/>
      <c r="B10" s="71" t="s">
        <v>8</v>
      </c>
      <c r="C10" s="72"/>
      <c r="D10" s="56">
        <v>177530.63029999999</v>
      </c>
      <c r="E10" s="56">
        <v>188527.682</v>
      </c>
      <c r="F10" s="57">
        <v>94.166876936406595</v>
      </c>
      <c r="G10" s="56">
        <v>269240.17009999999</v>
      </c>
      <c r="H10" s="57">
        <v>-34.062353981553997</v>
      </c>
      <c r="I10" s="56">
        <v>42856.757299999997</v>
      </c>
      <c r="J10" s="57">
        <v>24.140486195299701</v>
      </c>
      <c r="K10" s="56">
        <v>35954.485699999997</v>
      </c>
      <c r="L10" s="57">
        <v>13.354056969525001</v>
      </c>
      <c r="M10" s="57">
        <v>0.19197247480027199</v>
      </c>
      <c r="N10" s="56">
        <v>4776033.1355999997</v>
      </c>
      <c r="O10" s="56">
        <v>45833496.186099999</v>
      </c>
      <c r="P10" s="56">
        <v>105914</v>
      </c>
      <c r="Q10" s="56">
        <v>131593</v>
      </c>
      <c r="R10" s="57">
        <v>-19.513955909508901</v>
      </c>
      <c r="S10" s="56">
        <v>1.67617718431935</v>
      </c>
      <c r="T10" s="56">
        <v>1.8596558517550299</v>
      </c>
      <c r="U10" s="58">
        <v>-10.9462573021589</v>
      </c>
    </row>
    <row r="11" spans="1:23" ht="12" thickBot="1">
      <c r="A11" s="74"/>
      <c r="B11" s="71" t="s">
        <v>9</v>
      </c>
      <c r="C11" s="72"/>
      <c r="D11" s="56">
        <v>59507.1927</v>
      </c>
      <c r="E11" s="56">
        <v>53890.847399999999</v>
      </c>
      <c r="F11" s="57">
        <v>110.421705300555</v>
      </c>
      <c r="G11" s="56">
        <v>69535.823499999999</v>
      </c>
      <c r="H11" s="57">
        <v>-14.422250712253399</v>
      </c>
      <c r="I11" s="56">
        <v>12532.2474</v>
      </c>
      <c r="J11" s="57">
        <v>21.060054812499999</v>
      </c>
      <c r="K11" s="56">
        <v>6978.4692999999997</v>
      </c>
      <c r="L11" s="57">
        <v>10.0357901132788</v>
      </c>
      <c r="M11" s="57">
        <v>0.79584474205539601</v>
      </c>
      <c r="N11" s="56">
        <v>1479025.1098</v>
      </c>
      <c r="O11" s="56">
        <v>15595880.888900001</v>
      </c>
      <c r="P11" s="56">
        <v>2662</v>
      </c>
      <c r="Q11" s="56">
        <v>3378</v>
      </c>
      <c r="R11" s="57">
        <v>-21.195973949082301</v>
      </c>
      <c r="S11" s="56">
        <v>22.354317317806199</v>
      </c>
      <c r="T11" s="56">
        <v>22.7974522794553</v>
      </c>
      <c r="U11" s="58">
        <v>-1.9823238408455499</v>
      </c>
    </row>
    <row r="12" spans="1:23" ht="12" thickBot="1">
      <c r="A12" s="74"/>
      <c r="B12" s="71" t="s">
        <v>10</v>
      </c>
      <c r="C12" s="72"/>
      <c r="D12" s="56">
        <v>263934.8835</v>
      </c>
      <c r="E12" s="56">
        <v>130070.3003</v>
      </c>
      <c r="F12" s="57">
        <v>202.91710166828901</v>
      </c>
      <c r="G12" s="56">
        <v>194820.0925</v>
      </c>
      <c r="H12" s="57">
        <v>35.4762130091895</v>
      </c>
      <c r="I12" s="56">
        <v>64240.676899999999</v>
      </c>
      <c r="J12" s="57">
        <v>24.339593178481799</v>
      </c>
      <c r="K12" s="56">
        <v>41177.292699999998</v>
      </c>
      <c r="L12" s="57">
        <v>21.136060542626002</v>
      </c>
      <c r="M12" s="57">
        <v>0.56009957643475705</v>
      </c>
      <c r="N12" s="56">
        <v>4907913.6162</v>
      </c>
      <c r="O12" s="56">
        <v>55562729.110399999</v>
      </c>
      <c r="P12" s="56">
        <v>2689</v>
      </c>
      <c r="Q12" s="56">
        <v>3585</v>
      </c>
      <c r="R12" s="57">
        <v>-24.993026499302701</v>
      </c>
      <c r="S12" s="56">
        <v>98.153545370025995</v>
      </c>
      <c r="T12" s="56">
        <v>98.447926527196699</v>
      </c>
      <c r="U12" s="58">
        <v>-0.299919025910721</v>
      </c>
    </row>
    <row r="13" spans="1:23" ht="12" thickBot="1">
      <c r="A13" s="74"/>
      <c r="B13" s="71" t="s">
        <v>11</v>
      </c>
      <c r="C13" s="72"/>
      <c r="D13" s="56">
        <v>322996.1042</v>
      </c>
      <c r="E13" s="56">
        <v>304831.11060000001</v>
      </c>
      <c r="F13" s="57">
        <v>105.959035337386</v>
      </c>
      <c r="G13" s="56">
        <v>395174.60269999999</v>
      </c>
      <c r="H13" s="57">
        <v>-18.264963893642499</v>
      </c>
      <c r="I13" s="56">
        <v>86872.581999999995</v>
      </c>
      <c r="J13" s="57">
        <v>26.895860621962299</v>
      </c>
      <c r="K13" s="56">
        <v>56646.115299999998</v>
      </c>
      <c r="L13" s="57">
        <v>14.334452394706</v>
      </c>
      <c r="M13" s="57">
        <v>0.53360175785964303</v>
      </c>
      <c r="N13" s="56">
        <v>9060193.9938999992</v>
      </c>
      <c r="O13" s="56">
        <v>80510164.114399999</v>
      </c>
      <c r="P13" s="56">
        <v>13468</v>
      </c>
      <c r="Q13" s="56">
        <v>18642</v>
      </c>
      <c r="R13" s="57">
        <v>-27.754532775453299</v>
      </c>
      <c r="S13" s="56">
        <v>23.9824847193347</v>
      </c>
      <c r="T13" s="56">
        <v>23.990065153953399</v>
      </c>
      <c r="U13" s="58">
        <v>-3.1608212024026E-2</v>
      </c>
    </row>
    <row r="14" spans="1:23" ht="12" thickBot="1">
      <c r="A14" s="74"/>
      <c r="B14" s="71" t="s">
        <v>12</v>
      </c>
      <c r="C14" s="72"/>
      <c r="D14" s="56">
        <v>82051.630600000004</v>
      </c>
      <c r="E14" s="56">
        <v>132925.02989999999</v>
      </c>
      <c r="F14" s="57">
        <v>61.727750342977401</v>
      </c>
      <c r="G14" s="56">
        <v>171116.1306</v>
      </c>
      <c r="H14" s="57">
        <v>-52.049154973119798</v>
      </c>
      <c r="I14" s="56">
        <v>12232.320100000001</v>
      </c>
      <c r="J14" s="57">
        <v>14.9080767932965</v>
      </c>
      <c r="K14" s="56">
        <v>26439.1414</v>
      </c>
      <c r="L14" s="57">
        <v>15.4509930228635</v>
      </c>
      <c r="M14" s="57">
        <v>-0.53734049396929395</v>
      </c>
      <c r="N14" s="56">
        <v>3061108.0707</v>
      </c>
      <c r="O14" s="56">
        <v>35536503.046099998</v>
      </c>
      <c r="P14" s="56">
        <v>1793</v>
      </c>
      <c r="Q14" s="56">
        <v>2106</v>
      </c>
      <c r="R14" s="57">
        <v>-14.862298195631499</v>
      </c>
      <c r="S14" s="56">
        <v>45.762203346346901</v>
      </c>
      <c r="T14" s="56">
        <v>46.224112535612498</v>
      </c>
      <c r="U14" s="58">
        <v>-1.0093683334469501</v>
      </c>
    </row>
    <row r="15" spans="1:23" ht="12" thickBot="1">
      <c r="A15" s="74"/>
      <c r="B15" s="71" t="s">
        <v>13</v>
      </c>
      <c r="C15" s="72"/>
      <c r="D15" s="56">
        <v>110881.569</v>
      </c>
      <c r="E15" s="56">
        <v>111846.9365</v>
      </c>
      <c r="F15" s="57">
        <v>99.136885166273601</v>
      </c>
      <c r="G15" s="56">
        <v>139790.93229999999</v>
      </c>
      <c r="H15" s="57">
        <v>-20.680428139615401</v>
      </c>
      <c r="I15" s="56">
        <v>-2463.5162</v>
      </c>
      <c r="J15" s="57">
        <v>-2.2217544558735498</v>
      </c>
      <c r="K15" s="56">
        <v>3862.0774999999999</v>
      </c>
      <c r="L15" s="57">
        <v>2.7627525165307198</v>
      </c>
      <c r="M15" s="57">
        <v>-1.6378733207710101</v>
      </c>
      <c r="N15" s="56">
        <v>3252058.1139000002</v>
      </c>
      <c r="O15" s="56">
        <v>30626924.410999998</v>
      </c>
      <c r="P15" s="56">
        <v>5780</v>
      </c>
      <c r="Q15" s="56">
        <v>7440</v>
      </c>
      <c r="R15" s="57">
        <v>-22.311827956989202</v>
      </c>
      <c r="S15" s="56">
        <v>19.183662456747399</v>
      </c>
      <c r="T15" s="56">
        <v>20.915885510752702</v>
      </c>
      <c r="U15" s="58">
        <v>-9.0296785502291197</v>
      </c>
    </row>
    <row r="16" spans="1:23" ht="12" thickBot="1">
      <c r="A16" s="74"/>
      <c r="B16" s="71" t="s">
        <v>14</v>
      </c>
      <c r="C16" s="72"/>
      <c r="D16" s="56">
        <v>1145428.1384000001</v>
      </c>
      <c r="E16" s="56">
        <v>1051101.6857</v>
      </c>
      <c r="F16" s="57">
        <v>108.974055886627</v>
      </c>
      <c r="G16" s="56">
        <v>1249721.4635999999</v>
      </c>
      <c r="H16" s="57">
        <v>-8.3453255975590093</v>
      </c>
      <c r="I16" s="56">
        <v>-46308.916499999999</v>
      </c>
      <c r="J16" s="57">
        <v>-4.0429351215945299</v>
      </c>
      <c r="K16" s="56">
        <v>37682.940699999999</v>
      </c>
      <c r="L16" s="57">
        <v>3.0153071542397099</v>
      </c>
      <c r="M16" s="57">
        <v>-2.2289093059024498</v>
      </c>
      <c r="N16" s="56">
        <v>32695275.2982</v>
      </c>
      <c r="O16" s="56">
        <v>273078432.22130001</v>
      </c>
      <c r="P16" s="56">
        <v>57946</v>
      </c>
      <c r="Q16" s="56">
        <v>73924</v>
      </c>
      <c r="R16" s="57">
        <v>-21.6140901466371</v>
      </c>
      <c r="S16" s="56">
        <v>19.767164919062601</v>
      </c>
      <c r="T16" s="56">
        <v>19.994595855202601</v>
      </c>
      <c r="U16" s="58">
        <v>-1.1505490902276001</v>
      </c>
    </row>
    <row r="17" spans="1:21" ht="12" thickBot="1">
      <c r="A17" s="74"/>
      <c r="B17" s="71" t="s">
        <v>15</v>
      </c>
      <c r="C17" s="72"/>
      <c r="D17" s="56">
        <v>633087.19680000003</v>
      </c>
      <c r="E17" s="56">
        <v>759708.37410000002</v>
      </c>
      <c r="F17" s="57">
        <v>83.332923314159402</v>
      </c>
      <c r="G17" s="56">
        <v>1002323.0987</v>
      </c>
      <c r="H17" s="57">
        <v>-36.8380118525548</v>
      </c>
      <c r="I17" s="56">
        <v>93766.702799999999</v>
      </c>
      <c r="J17" s="57">
        <v>14.8110249700125</v>
      </c>
      <c r="K17" s="56">
        <v>84192.566800000001</v>
      </c>
      <c r="L17" s="57">
        <v>8.3997432473816698</v>
      </c>
      <c r="M17" s="57">
        <v>0.113717117364333</v>
      </c>
      <c r="N17" s="56">
        <v>24659165.638099998</v>
      </c>
      <c r="O17" s="56">
        <v>270516110.87419999</v>
      </c>
      <c r="P17" s="56">
        <v>16545</v>
      </c>
      <c r="Q17" s="56">
        <v>19673</v>
      </c>
      <c r="R17" s="57">
        <v>-15.8999644182382</v>
      </c>
      <c r="S17" s="56">
        <v>38.264563118767001</v>
      </c>
      <c r="T17" s="56">
        <v>37.014976394042598</v>
      </c>
      <c r="U17" s="58">
        <v>3.26565005027209</v>
      </c>
    </row>
    <row r="18" spans="1:21" ht="12" customHeight="1" thickBot="1">
      <c r="A18" s="74"/>
      <c r="B18" s="71" t="s">
        <v>16</v>
      </c>
      <c r="C18" s="72"/>
      <c r="D18" s="56">
        <v>1683817.4406000001</v>
      </c>
      <c r="E18" s="56">
        <v>1921549.1518000001</v>
      </c>
      <c r="F18" s="57">
        <v>87.628122289908305</v>
      </c>
      <c r="G18" s="56">
        <v>2150442.0266999998</v>
      </c>
      <c r="H18" s="57">
        <v>-21.699007939129</v>
      </c>
      <c r="I18" s="56">
        <v>241951.821</v>
      </c>
      <c r="J18" s="57">
        <v>14.3692430762437</v>
      </c>
      <c r="K18" s="56">
        <v>311483.19839999999</v>
      </c>
      <c r="L18" s="57">
        <v>14.484612676492</v>
      </c>
      <c r="M18" s="57">
        <v>-0.22322673504433899</v>
      </c>
      <c r="N18" s="56">
        <v>58036167.598499998</v>
      </c>
      <c r="O18" s="56">
        <v>544966064.91760004</v>
      </c>
      <c r="P18" s="56">
        <v>79843</v>
      </c>
      <c r="Q18" s="56">
        <v>104452</v>
      </c>
      <c r="R18" s="57">
        <v>-23.5601041626776</v>
      </c>
      <c r="S18" s="56">
        <v>21.089105376801999</v>
      </c>
      <c r="T18" s="56">
        <v>20.696630302914301</v>
      </c>
      <c r="U18" s="58">
        <v>1.86103235237015</v>
      </c>
    </row>
    <row r="19" spans="1:21" ht="12" customHeight="1" thickBot="1">
      <c r="A19" s="74"/>
      <c r="B19" s="71" t="s">
        <v>17</v>
      </c>
      <c r="C19" s="72"/>
      <c r="D19" s="56">
        <v>496025.46769999998</v>
      </c>
      <c r="E19" s="56">
        <v>518312.38280000002</v>
      </c>
      <c r="F19" s="57">
        <v>95.700099816330294</v>
      </c>
      <c r="G19" s="56">
        <v>612705.4081</v>
      </c>
      <c r="H19" s="57">
        <v>-19.043399790092401</v>
      </c>
      <c r="I19" s="56">
        <v>11244.734</v>
      </c>
      <c r="J19" s="57">
        <v>2.2669670676669602</v>
      </c>
      <c r="K19" s="56">
        <v>63591.522299999997</v>
      </c>
      <c r="L19" s="57">
        <v>10.378808716116501</v>
      </c>
      <c r="M19" s="57">
        <v>-0.82317243567543896</v>
      </c>
      <c r="N19" s="56">
        <v>14937273.9496</v>
      </c>
      <c r="O19" s="56">
        <v>157031791.88209999</v>
      </c>
      <c r="P19" s="56">
        <v>9653</v>
      </c>
      <c r="Q19" s="56">
        <v>13038</v>
      </c>
      <c r="R19" s="57">
        <v>-25.962570946464201</v>
      </c>
      <c r="S19" s="56">
        <v>51.385628063814401</v>
      </c>
      <c r="T19" s="56">
        <v>61.8959299892622</v>
      </c>
      <c r="U19" s="58">
        <v>-20.4537772942959</v>
      </c>
    </row>
    <row r="20" spans="1:21" ht="12" thickBot="1">
      <c r="A20" s="74"/>
      <c r="B20" s="71" t="s">
        <v>18</v>
      </c>
      <c r="C20" s="72"/>
      <c r="D20" s="56">
        <v>1091104.4282</v>
      </c>
      <c r="E20" s="56">
        <v>1062231.0109999999</v>
      </c>
      <c r="F20" s="57">
        <v>102.71818624207</v>
      </c>
      <c r="G20" s="56">
        <v>1280401.1739000001</v>
      </c>
      <c r="H20" s="57">
        <v>-14.7841746445309</v>
      </c>
      <c r="I20" s="56">
        <v>74108.4139</v>
      </c>
      <c r="J20" s="57">
        <v>6.7920550943283198</v>
      </c>
      <c r="K20" s="56">
        <v>101230.14810000001</v>
      </c>
      <c r="L20" s="57">
        <v>7.9061274047149697</v>
      </c>
      <c r="M20" s="57">
        <v>-0.26792151062752401</v>
      </c>
      <c r="N20" s="56">
        <v>35698067.187299997</v>
      </c>
      <c r="O20" s="56">
        <v>302884090.32609999</v>
      </c>
      <c r="P20" s="56">
        <v>43091</v>
      </c>
      <c r="Q20" s="56">
        <v>51583</v>
      </c>
      <c r="R20" s="57">
        <v>-16.462788127871601</v>
      </c>
      <c r="S20" s="56">
        <v>25.3209354203894</v>
      </c>
      <c r="T20" s="56">
        <v>32.9792400965434</v>
      </c>
      <c r="U20" s="58">
        <v>-30.244951653670999</v>
      </c>
    </row>
    <row r="21" spans="1:21" ht="12" customHeight="1" thickBot="1">
      <c r="A21" s="74"/>
      <c r="B21" s="71" t="s">
        <v>19</v>
      </c>
      <c r="C21" s="72"/>
      <c r="D21" s="56">
        <v>377243.79700000002</v>
      </c>
      <c r="E21" s="56">
        <v>412270.22519999999</v>
      </c>
      <c r="F21" s="57">
        <v>91.504012160226196</v>
      </c>
      <c r="G21" s="56">
        <v>493850.36369999999</v>
      </c>
      <c r="H21" s="57">
        <v>-23.611720324829999</v>
      </c>
      <c r="I21" s="56">
        <v>49611.374300000003</v>
      </c>
      <c r="J21" s="57">
        <v>13.151011280909101</v>
      </c>
      <c r="K21" s="56">
        <v>59202.048600000002</v>
      </c>
      <c r="L21" s="57">
        <v>11.987851574401899</v>
      </c>
      <c r="M21" s="57">
        <v>-0.16199902751338199</v>
      </c>
      <c r="N21" s="56">
        <v>11682822.315300001</v>
      </c>
      <c r="O21" s="56">
        <v>100463374.82170001</v>
      </c>
      <c r="P21" s="56">
        <v>31051</v>
      </c>
      <c r="Q21" s="56">
        <v>36691</v>
      </c>
      <c r="R21" s="57">
        <v>-15.3716170177973</v>
      </c>
      <c r="S21" s="56">
        <v>12.149167402015999</v>
      </c>
      <c r="T21" s="56">
        <v>12.020567054591</v>
      </c>
      <c r="U21" s="58">
        <v>1.0585116096404601</v>
      </c>
    </row>
    <row r="22" spans="1:21" ht="12" customHeight="1" thickBot="1">
      <c r="A22" s="74"/>
      <c r="B22" s="71" t="s">
        <v>20</v>
      </c>
      <c r="C22" s="72"/>
      <c r="D22" s="56">
        <v>1393131.0134000001</v>
      </c>
      <c r="E22" s="56">
        <v>1527376.9423</v>
      </c>
      <c r="F22" s="57">
        <v>91.210687736463697</v>
      </c>
      <c r="G22" s="56">
        <v>1656950.5432</v>
      </c>
      <c r="H22" s="57">
        <v>-15.9219918109623</v>
      </c>
      <c r="I22" s="56">
        <v>82335.0003</v>
      </c>
      <c r="J22" s="57">
        <v>5.9100687234761704</v>
      </c>
      <c r="K22" s="56">
        <v>193727.86420000001</v>
      </c>
      <c r="L22" s="57">
        <v>11.691831418568601</v>
      </c>
      <c r="M22" s="57">
        <v>-0.57499660340548997</v>
      </c>
      <c r="N22" s="56">
        <v>44548978.320600003</v>
      </c>
      <c r="O22" s="56">
        <v>356532910.4612</v>
      </c>
      <c r="P22" s="56">
        <v>84077</v>
      </c>
      <c r="Q22" s="56">
        <v>100386</v>
      </c>
      <c r="R22" s="57">
        <v>-16.246289323212402</v>
      </c>
      <c r="S22" s="56">
        <v>16.569704121222198</v>
      </c>
      <c r="T22" s="56">
        <v>17.061256912318498</v>
      </c>
      <c r="U22" s="58">
        <v>-2.9665755495697899</v>
      </c>
    </row>
    <row r="23" spans="1:21" ht="12" thickBot="1">
      <c r="A23" s="74"/>
      <c r="B23" s="71" t="s">
        <v>21</v>
      </c>
      <c r="C23" s="72"/>
      <c r="D23" s="56">
        <v>2916593.2322999998</v>
      </c>
      <c r="E23" s="56">
        <v>3076042.0657000002</v>
      </c>
      <c r="F23" s="57">
        <v>94.816428709543203</v>
      </c>
      <c r="G23" s="56">
        <v>5348278.8355999999</v>
      </c>
      <c r="H23" s="57">
        <v>-45.466694576839501</v>
      </c>
      <c r="I23" s="56">
        <v>243151.39110000001</v>
      </c>
      <c r="J23" s="57">
        <v>8.3368290239175007</v>
      </c>
      <c r="K23" s="56">
        <v>408346.75780000002</v>
      </c>
      <c r="L23" s="57">
        <v>7.6351059911443304</v>
      </c>
      <c r="M23" s="57">
        <v>-0.40454678173521702</v>
      </c>
      <c r="N23" s="56">
        <v>98066798.088799998</v>
      </c>
      <c r="O23" s="56">
        <v>779097106.78349996</v>
      </c>
      <c r="P23" s="56">
        <v>83962</v>
      </c>
      <c r="Q23" s="56">
        <v>118167</v>
      </c>
      <c r="R23" s="57">
        <v>-28.9463217311094</v>
      </c>
      <c r="S23" s="56">
        <v>34.7370623889379</v>
      </c>
      <c r="T23" s="56">
        <v>68.417521034637403</v>
      </c>
      <c r="U23" s="58">
        <v>-96.958281240342401</v>
      </c>
    </row>
    <row r="24" spans="1:21" ht="12" thickBot="1">
      <c r="A24" s="74"/>
      <c r="B24" s="71" t="s">
        <v>22</v>
      </c>
      <c r="C24" s="72"/>
      <c r="D24" s="56">
        <v>306505.79450000002</v>
      </c>
      <c r="E24" s="56">
        <v>295062.27899999998</v>
      </c>
      <c r="F24" s="57">
        <v>103.878339020082</v>
      </c>
      <c r="G24" s="56">
        <v>329065.03710000002</v>
      </c>
      <c r="H24" s="57">
        <v>-6.8555574298658897</v>
      </c>
      <c r="I24" s="56">
        <v>41568.0052</v>
      </c>
      <c r="J24" s="57">
        <v>13.561898647890001</v>
      </c>
      <c r="K24" s="56">
        <v>52478.417300000001</v>
      </c>
      <c r="L24" s="57">
        <v>15.9477341508184</v>
      </c>
      <c r="M24" s="57">
        <v>-0.20790284199367401</v>
      </c>
      <c r="N24" s="56">
        <v>9464036.7013000008</v>
      </c>
      <c r="O24" s="56">
        <v>74288522.858400002</v>
      </c>
      <c r="P24" s="56">
        <v>29417</v>
      </c>
      <c r="Q24" s="56">
        <v>34547</v>
      </c>
      <c r="R24" s="57">
        <v>-14.849335687613999</v>
      </c>
      <c r="S24" s="56">
        <v>10.4193423700581</v>
      </c>
      <c r="T24" s="56">
        <v>11.086515014328301</v>
      </c>
      <c r="U24" s="58">
        <v>-6.4032126076153997</v>
      </c>
    </row>
    <row r="25" spans="1:21" ht="12" thickBot="1">
      <c r="A25" s="74"/>
      <c r="B25" s="71" t="s">
        <v>23</v>
      </c>
      <c r="C25" s="72"/>
      <c r="D25" s="56">
        <v>285369.1263</v>
      </c>
      <c r="E25" s="56">
        <v>309810.7928</v>
      </c>
      <c r="F25" s="57">
        <v>92.110776297009593</v>
      </c>
      <c r="G25" s="56">
        <v>345475.28649999999</v>
      </c>
      <c r="H25" s="57">
        <v>-17.398107056783701</v>
      </c>
      <c r="I25" s="56">
        <v>23440.610100000002</v>
      </c>
      <c r="J25" s="57">
        <v>8.2141366881284803</v>
      </c>
      <c r="K25" s="56">
        <v>28972.6715</v>
      </c>
      <c r="L25" s="57">
        <v>8.3863224468300697</v>
      </c>
      <c r="M25" s="57">
        <v>-0.19094067317886099</v>
      </c>
      <c r="N25" s="56">
        <v>9657010.6938000005</v>
      </c>
      <c r="O25" s="56">
        <v>87567879.368100002</v>
      </c>
      <c r="P25" s="56">
        <v>20197</v>
      </c>
      <c r="Q25" s="56">
        <v>25976</v>
      </c>
      <c r="R25" s="57">
        <v>-22.247459193101299</v>
      </c>
      <c r="S25" s="56">
        <v>14.1292828786453</v>
      </c>
      <c r="T25" s="56">
        <v>16.511174360948601</v>
      </c>
      <c r="U25" s="58">
        <v>-16.857837037880799</v>
      </c>
    </row>
    <row r="26" spans="1:21" ht="12" thickBot="1">
      <c r="A26" s="74"/>
      <c r="B26" s="71" t="s">
        <v>24</v>
      </c>
      <c r="C26" s="72"/>
      <c r="D26" s="56">
        <v>543654.98800000001</v>
      </c>
      <c r="E26" s="56">
        <v>547066.07999999996</v>
      </c>
      <c r="F26" s="57">
        <v>99.376475324516605</v>
      </c>
      <c r="G26" s="56">
        <v>579770.06389999995</v>
      </c>
      <c r="H26" s="57">
        <v>-6.2292067405241598</v>
      </c>
      <c r="I26" s="56">
        <v>110278.89659999999</v>
      </c>
      <c r="J26" s="57">
        <v>20.284720831072399</v>
      </c>
      <c r="K26" s="56">
        <v>114682.5901</v>
      </c>
      <c r="L26" s="57">
        <v>19.7807022543649</v>
      </c>
      <c r="M26" s="57">
        <v>-3.8398971423301002E-2</v>
      </c>
      <c r="N26" s="56">
        <v>19063245.787799999</v>
      </c>
      <c r="O26" s="56">
        <v>172666755.83939999</v>
      </c>
      <c r="P26" s="56">
        <v>40290</v>
      </c>
      <c r="Q26" s="56">
        <v>47039</v>
      </c>
      <c r="R26" s="57">
        <v>-14.347668955547499</v>
      </c>
      <c r="S26" s="56">
        <v>13.4935464879623</v>
      </c>
      <c r="T26" s="56">
        <v>14.736206560513599</v>
      </c>
      <c r="U26" s="58">
        <v>-9.2092918170914704</v>
      </c>
    </row>
    <row r="27" spans="1:21" ht="12" thickBot="1">
      <c r="A27" s="74"/>
      <c r="B27" s="71" t="s">
        <v>25</v>
      </c>
      <c r="C27" s="72"/>
      <c r="D27" s="56">
        <v>282689.2366</v>
      </c>
      <c r="E27" s="56">
        <v>356556.21289999998</v>
      </c>
      <c r="F27" s="57">
        <v>79.283217168139302</v>
      </c>
      <c r="G27" s="56">
        <v>332154.82689999999</v>
      </c>
      <c r="H27" s="57">
        <v>-14.8923292073345</v>
      </c>
      <c r="I27" s="56">
        <v>71056.384600000005</v>
      </c>
      <c r="J27" s="57">
        <v>25.1358649004891</v>
      </c>
      <c r="K27" s="56">
        <v>126190.2608</v>
      </c>
      <c r="L27" s="57">
        <v>37.9913975593049</v>
      </c>
      <c r="M27" s="57">
        <v>-0.43691070808849602</v>
      </c>
      <c r="N27" s="56">
        <v>7993479.6763000004</v>
      </c>
      <c r="O27" s="56">
        <v>59571944.5189</v>
      </c>
      <c r="P27" s="56">
        <v>33761</v>
      </c>
      <c r="Q27" s="56">
        <v>38146</v>
      </c>
      <c r="R27" s="57">
        <v>-11.495307502752601</v>
      </c>
      <c r="S27" s="56">
        <v>8.3732483220283793</v>
      </c>
      <c r="T27" s="56">
        <v>8.7343230351806191</v>
      </c>
      <c r="U27" s="58">
        <v>-4.3122417879609296</v>
      </c>
    </row>
    <row r="28" spans="1:21" ht="12" thickBot="1">
      <c r="A28" s="74"/>
      <c r="B28" s="71" t="s">
        <v>26</v>
      </c>
      <c r="C28" s="72"/>
      <c r="D28" s="56">
        <v>977958.3406</v>
      </c>
      <c r="E28" s="56">
        <v>989301.52080000006</v>
      </c>
      <c r="F28" s="57">
        <v>98.853415267083903</v>
      </c>
      <c r="G28" s="56">
        <v>1148808.1222000001</v>
      </c>
      <c r="H28" s="57">
        <v>-14.8719162320003</v>
      </c>
      <c r="I28" s="56">
        <v>58195.914199999999</v>
      </c>
      <c r="J28" s="57">
        <v>5.9507559559536496</v>
      </c>
      <c r="K28" s="56">
        <v>66532.915299999993</v>
      </c>
      <c r="L28" s="57">
        <v>5.79147326818926</v>
      </c>
      <c r="M28" s="57">
        <v>-0.125306415064004</v>
      </c>
      <c r="N28" s="56">
        <v>31180420.739</v>
      </c>
      <c r="O28" s="56">
        <v>250845432.19819999</v>
      </c>
      <c r="P28" s="56">
        <v>45035</v>
      </c>
      <c r="Q28" s="56">
        <v>51496</v>
      </c>
      <c r="R28" s="57">
        <v>-12.546605561597</v>
      </c>
      <c r="S28" s="56">
        <v>21.715517721771999</v>
      </c>
      <c r="T28" s="56">
        <v>23.652047726037001</v>
      </c>
      <c r="U28" s="58">
        <v>-8.9177243162084707</v>
      </c>
    </row>
    <row r="29" spans="1:21" ht="12" thickBot="1">
      <c r="A29" s="74"/>
      <c r="B29" s="71" t="s">
        <v>27</v>
      </c>
      <c r="C29" s="72"/>
      <c r="D29" s="56">
        <v>771212.59219999996</v>
      </c>
      <c r="E29" s="56">
        <v>734955.9852</v>
      </c>
      <c r="F29" s="57">
        <v>104.933167118863</v>
      </c>
      <c r="G29" s="56">
        <v>870743.80940000003</v>
      </c>
      <c r="H29" s="57">
        <v>-11.430597165954399</v>
      </c>
      <c r="I29" s="56">
        <v>116440.5022</v>
      </c>
      <c r="J29" s="57">
        <v>15.098366310103399</v>
      </c>
      <c r="K29" s="56">
        <v>138558.52359999999</v>
      </c>
      <c r="L29" s="57">
        <v>15.9126624966161</v>
      </c>
      <c r="M29" s="57">
        <v>-0.159629453499749</v>
      </c>
      <c r="N29" s="56">
        <v>22705931.337699998</v>
      </c>
      <c r="O29" s="56">
        <v>182884683.41980001</v>
      </c>
      <c r="P29" s="56">
        <v>114038</v>
      </c>
      <c r="Q29" s="56">
        <v>122192</v>
      </c>
      <c r="R29" s="57">
        <v>-6.6731046222338604</v>
      </c>
      <c r="S29" s="56">
        <v>6.7627684824356802</v>
      </c>
      <c r="T29" s="56">
        <v>6.8552671582427704</v>
      </c>
      <c r="U29" s="58">
        <v>-1.3677634543800401</v>
      </c>
    </row>
    <row r="30" spans="1:21" ht="12" thickBot="1">
      <c r="A30" s="74"/>
      <c r="B30" s="71" t="s">
        <v>28</v>
      </c>
      <c r="C30" s="72"/>
      <c r="D30" s="56">
        <v>1224686.6606000001</v>
      </c>
      <c r="E30" s="56">
        <v>1310601.4816000001</v>
      </c>
      <c r="F30" s="57">
        <v>93.444626592737094</v>
      </c>
      <c r="G30" s="56">
        <v>1447839.8133</v>
      </c>
      <c r="H30" s="57">
        <v>-15.412834393010399</v>
      </c>
      <c r="I30" s="56">
        <v>164131.95360000001</v>
      </c>
      <c r="J30" s="57">
        <v>13.401954873876701</v>
      </c>
      <c r="K30" s="56">
        <v>147569.75659999999</v>
      </c>
      <c r="L30" s="57">
        <v>10.192409080369901</v>
      </c>
      <c r="M30" s="57">
        <v>0.112233003439134</v>
      </c>
      <c r="N30" s="56">
        <v>38873749.045100003</v>
      </c>
      <c r="O30" s="56">
        <v>292095749.46340001</v>
      </c>
      <c r="P30" s="56">
        <v>85160</v>
      </c>
      <c r="Q30" s="56">
        <v>108423</v>
      </c>
      <c r="R30" s="57">
        <v>-21.4557796777436</v>
      </c>
      <c r="S30" s="56">
        <v>14.381008226867101</v>
      </c>
      <c r="T30" s="56">
        <v>15.0814018639956</v>
      </c>
      <c r="U30" s="58">
        <v>-4.8702679678610696</v>
      </c>
    </row>
    <row r="31" spans="1:21" ht="12" thickBot="1">
      <c r="A31" s="74"/>
      <c r="B31" s="71" t="s">
        <v>29</v>
      </c>
      <c r="C31" s="72"/>
      <c r="D31" s="56">
        <v>835635.28960000002</v>
      </c>
      <c r="E31" s="56">
        <v>1008729.5946</v>
      </c>
      <c r="F31" s="57">
        <v>82.840366147021001</v>
      </c>
      <c r="G31" s="56">
        <v>1434372.9901000001</v>
      </c>
      <c r="H31" s="57">
        <v>-41.742120399119997</v>
      </c>
      <c r="I31" s="56">
        <v>36219.204100000003</v>
      </c>
      <c r="J31" s="57">
        <v>4.3343315619589697</v>
      </c>
      <c r="K31" s="56">
        <v>20817.727200000001</v>
      </c>
      <c r="L31" s="57">
        <v>1.4513468493678701</v>
      </c>
      <c r="M31" s="57">
        <v>0.73982509003192298</v>
      </c>
      <c r="N31" s="56">
        <v>35780742.862300001</v>
      </c>
      <c r="O31" s="56">
        <v>306892375.16100001</v>
      </c>
      <c r="P31" s="56">
        <v>34251</v>
      </c>
      <c r="Q31" s="56">
        <v>59739</v>
      </c>
      <c r="R31" s="57">
        <v>-42.665595339727801</v>
      </c>
      <c r="S31" s="56">
        <v>24.397398312458002</v>
      </c>
      <c r="T31" s="56">
        <v>52.753754438473997</v>
      </c>
      <c r="U31" s="58">
        <v>-116.22696716615199</v>
      </c>
    </row>
    <row r="32" spans="1:21" ht="12" thickBot="1">
      <c r="A32" s="74"/>
      <c r="B32" s="71" t="s">
        <v>30</v>
      </c>
      <c r="C32" s="72"/>
      <c r="D32" s="56">
        <v>118030.754</v>
      </c>
      <c r="E32" s="56">
        <v>126404.1116</v>
      </c>
      <c r="F32" s="57">
        <v>93.375723705493797</v>
      </c>
      <c r="G32" s="56">
        <v>134840.7524</v>
      </c>
      <c r="H32" s="57">
        <v>-12.4665563643058</v>
      </c>
      <c r="I32" s="56">
        <v>26668.454300000001</v>
      </c>
      <c r="J32" s="57">
        <v>22.594496261542101</v>
      </c>
      <c r="K32" s="56">
        <v>34751.900800000003</v>
      </c>
      <c r="L32" s="57">
        <v>25.772550346582001</v>
      </c>
      <c r="M32" s="57">
        <v>-0.23260444217198001</v>
      </c>
      <c r="N32" s="56">
        <v>3705328.5282000001</v>
      </c>
      <c r="O32" s="56">
        <v>30167300.724599998</v>
      </c>
      <c r="P32" s="56">
        <v>22538</v>
      </c>
      <c r="Q32" s="56">
        <v>27811</v>
      </c>
      <c r="R32" s="57">
        <v>-18.9601236920643</v>
      </c>
      <c r="S32" s="56">
        <v>5.23696663412903</v>
      </c>
      <c r="T32" s="56">
        <v>5.3322834346121999</v>
      </c>
      <c r="U32" s="58">
        <v>-1.8200765279275</v>
      </c>
    </row>
    <row r="33" spans="1:21" ht="12" thickBot="1">
      <c r="A33" s="74"/>
      <c r="B33" s="71" t="s">
        <v>69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31.1769</v>
      </c>
      <c r="O33" s="56">
        <v>493.45690000000002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194082.50039999999</v>
      </c>
      <c r="E35" s="56">
        <v>206558.19409999999</v>
      </c>
      <c r="F35" s="57">
        <v>93.960203924923803</v>
      </c>
      <c r="G35" s="56">
        <v>199668.05840000001</v>
      </c>
      <c r="H35" s="57">
        <v>-2.7974219035126402</v>
      </c>
      <c r="I35" s="56">
        <v>31096.690399999999</v>
      </c>
      <c r="J35" s="57">
        <v>16.022408169675501</v>
      </c>
      <c r="K35" s="56">
        <v>29505.6181</v>
      </c>
      <c r="L35" s="57">
        <v>14.7773351113029</v>
      </c>
      <c r="M35" s="57">
        <v>5.3924384658120002E-2</v>
      </c>
      <c r="N35" s="56">
        <v>6127985.4523</v>
      </c>
      <c r="O35" s="56">
        <v>48546225.579800002</v>
      </c>
      <c r="P35" s="56">
        <v>13556</v>
      </c>
      <c r="Q35" s="56">
        <v>16941</v>
      </c>
      <c r="R35" s="57">
        <v>-19.981110914349799</v>
      </c>
      <c r="S35" s="56">
        <v>14.3170920920626</v>
      </c>
      <c r="T35" s="56">
        <v>14.7191673336875</v>
      </c>
      <c r="U35" s="58">
        <v>-2.8083582828098299</v>
      </c>
    </row>
    <row r="36" spans="1:21" ht="12" customHeight="1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9"/>
      <c r="R36" s="59"/>
      <c r="S36" s="59"/>
      <c r="T36" s="59"/>
      <c r="U36" s="60"/>
    </row>
    <row r="37" spans="1:21" ht="12" customHeight="1" thickBot="1">
      <c r="A37" s="74"/>
      <c r="B37" s="71" t="s">
        <v>64</v>
      </c>
      <c r="C37" s="72"/>
      <c r="D37" s="56">
        <v>99067.51</v>
      </c>
      <c r="E37" s="59"/>
      <c r="F37" s="59"/>
      <c r="G37" s="56">
        <v>110245.34</v>
      </c>
      <c r="H37" s="57">
        <v>-10.1390498682303</v>
      </c>
      <c r="I37" s="56">
        <v>2970.91</v>
      </c>
      <c r="J37" s="57">
        <v>2.9988742020466699</v>
      </c>
      <c r="K37" s="56">
        <v>4086.8</v>
      </c>
      <c r="L37" s="57">
        <v>3.7070047586591901</v>
      </c>
      <c r="M37" s="57">
        <v>-0.27304737202701401</v>
      </c>
      <c r="N37" s="56">
        <v>4810736.78</v>
      </c>
      <c r="O37" s="56">
        <v>39681671.149999999</v>
      </c>
      <c r="P37" s="56">
        <v>74</v>
      </c>
      <c r="Q37" s="56">
        <v>150</v>
      </c>
      <c r="R37" s="57">
        <v>-50.6666666666667</v>
      </c>
      <c r="S37" s="56">
        <v>1338.75013513514</v>
      </c>
      <c r="T37" s="56">
        <v>1172.55226666667</v>
      </c>
      <c r="U37" s="58">
        <v>12.414405355163</v>
      </c>
    </row>
    <row r="38" spans="1:21" ht="12" thickBot="1">
      <c r="A38" s="74"/>
      <c r="B38" s="71" t="s">
        <v>35</v>
      </c>
      <c r="C38" s="72"/>
      <c r="D38" s="56">
        <v>218799.53</v>
      </c>
      <c r="E38" s="59"/>
      <c r="F38" s="59"/>
      <c r="G38" s="56">
        <v>842952.29</v>
      </c>
      <c r="H38" s="57">
        <v>-74.043663847214901</v>
      </c>
      <c r="I38" s="56">
        <v>-26948.69</v>
      </c>
      <c r="J38" s="57">
        <v>-12.3166123802917</v>
      </c>
      <c r="K38" s="56">
        <v>-147003.79</v>
      </c>
      <c r="L38" s="57">
        <v>-17.4391589825327</v>
      </c>
      <c r="M38" s="57">
        <v>-0.816680304637044</v>
      </c>
      <c r="N38" s="56">
        <v>6939145.9199999999</v>
      </c>
      <c r="O38" s="56">
        <v>94565876.790000007</v>
      </c>
      <c r="P38" s="56">
        <v>85</v>
      </c>
      <c r="Q38" s="56">
        <v>125</v>
      </c>
      <c r="R38" s="57">
        <v>-32</v>
      </c>
      <c r="S38" s="56">
        <v>2574.1121176470601</v>
      </c>
      <c r="T38" s="56">
        <v>2406.6200800000001</v>
      </c>
      <c r="U38" s="58">
        <v>6.5067887485864304</v>
      </c>
    </row>
    <row r="39" spans="1:21" ht="12" thickBot="1">
      <c r="A39" s="74"/>
      <c r="B39" s="71" t="s">
        <v>36</v>
      </c>
      <c r="C39" s="72"/>
      <c r="D39" s="56">
        <v>101378.09</v>
      </c>
      <c r="E39" s="59"/>
      <c r="F39" s="59"/>
      <c r="G39" s="56">
        <v>342069.27</v>
      </c>
      <c r="H39" s="57">
        <v>-70.363286360098897</v>
      </c>
      <c r="I39" s="56">
        <v>-1939.09</v>
      </c>
      <c r="J39" s="57">
        <v>-1.91273084746418</v>
      </c>
      <c r="K39" s="56">
        <v>-20299.18</v>
      </c>
      <c r="L39" s="57">
        <v>-5.9342308065264104</v>
      </c>
      <c r="M39" s="57">
        <v>-0.90447446645628105</v>
      </c>
      <c r="N39" s="56">
        <v>7052191.8300000001</v>
      </c>
      <c r="O39" s="56">
        <v>90347214.120000005</v>
      </c>
      <c r="P39" s="56">
        <v>48</v>
      </c>
      <c r="Q39" s="56">
        <v>72</v>
      </c>
      <c r="R39" s="57">
        <v>-33.3333333333333</v>
      </c>
      <c r="S39" s="56">
        <v>2112.0435416666701</v>
      </c>
      <c r="T39" s="56">
        <v>2967.2116666666702</v>
      </c>
      <c r="U39" s="58">
        <v>-40.490080253040901</v>
      </c>
    </row>
    <row r="40" spans="1:21" ht="12" thickBot="1">
      <c r="A40" s="74"/>
      <c r="B40" s="71" t="s">
        <v>37</v>
      </c>
      <c r="C40" s="72"/>
      <c r="D40" s="56">
        <v>189536.86</v>
      </c>
      <c r="E40" s="59"/>
      <c r="F40" s="59"/>
      <c r="G40" s="56">
        <v>421025.63</v>
      </c>
      <c r="H40" s="57">
        <v>-54.982108808910297</v>
      </c>
      <c r="I40" s="56">
        <v>-63505.67</v>
      </c>
      <c r="J40" s="57">
        <v>-33.505709654575902</v>
      </c>
      <c r="K40" s="56">
        <v>-79957.77</v>
      </c>
      <c r="L40" s="57">
        <v>-18.991188256163898</v>
      </c>
      <c r="M40" s="57">
        <v>-0.205759865488995</v>
      </c>
      <c r="N40" s="56">
        <v>6580083.6100000003</v>
      </c>
      <c r="O40" s="56">
        <v>67163095.650000006</v>
      </c>
      <c r="P40" s="56">
        <v>107</v>
      </c>
      <c r="Q40" s="56">
        <v>196</v>
      </c>
      <c r="R40" s="57">
        <v>-45.408163265306101</v>
      </c>
      <c r="S40" s="56">
        <v>1771.37252336449</v>
      </c>
      <c r="T40" s="56">
        <v>1774.4169387755101</v>
      </c>
      <c r="U40" s="58">
        <v>-0.171867598196775</v>
      </c>
    </row>
    <row r="41" spans="1:21" ht="12" thickBot="1">
      <c r="A41" s="74"/>
      <c r="B41" s="71" t="s">
        <v>66</v>
      </c>
      <c r="C41" s="72"/>
      <c r="D41" s="59"/>
      <c r="E41" s="59"/>
      <c r="F41" s="59"/>
      <c r="G41" s="56">
        <v>2.4500000000000002</v>
      </c>
      <c r="H41" s="59"/>
      <c r="I41" s="59"/>
      <c r="J41" s="59"/>
      <c r="K41" s="56">
        <v>2.2799999999999998</v>
      </c>
      <c r="L41" s="57">
        <v>93.061224489796004</v>
      </c>
      <c r="M41" s="59"/>
      <c r="N41" s="56">
        <v>5.0599999999999996</v>
      </c>
      <c r="O41" s="56">
        <v>1385.91</v>
      </c>
      <c r="P41" s="59"/>
      <c r="Q41" s="59"/>
      <c r="R41" s="59"/>
      <c r="S41" s="59"/>
      <c r="T41" s="59"/>
      <c r="U41" s="60"/>
    </row>
    <row r="42" spans="1:21" ht="12" customHeight="1" thickBot="1">
      <c r="A42" s="74"/>
      <c r="B42" s="71" t="s">
        <v>32</v>
      </c>
      <c r="C42" s="72"/>
      <c r="D42" s="56">
        <v>59511.965900000003</v>
      </c>
      <c r="E42" s="59"/>
      <c r="F42" s="59"/>
      <c r="G42" s="56">
        <v>253393.59030000001</v>
      </c>
      <c r="H42" s="57">
        <v>-76.514020804732297</v>
      </c>
      <c r="I42" s="56">
        <v>4511.6887999999999</v>
      </c>
      <c r="J42" s="57">
        <v>7.58114562637898</v>
      </c>
      <c r="K42" s="56">
        <v>17515.867399999999</v>
      </c>
      <c r="L42" s="57">
        <v>6.9125139981885297</v>
      </c>
      <c r="M42" s="57">
        <v>-0.74242275892086296</v>
      </c>
      <c r="N42" s="56">
        <v>1117594.4434</v>
      </c>
      <c r="O42" s="56">
        <v>17405017.081599999</v>
      </c>
      <c r="P42" s="56">
        <v>93</v>
      </c>
      <c r="Q42" s="56">
        <v>98</v>
      </c>
      <c r="R42" s="57">
        <v>-5.1020408163265296</v>
      </c>
      <c r="S42" s="56">
        <v>639.91361182795697</v>
      </c>
      <c r="T42" s="56">
        <v>578.48421734693898</v>
      </c>
      <c r="U42" s="58">
        <v>9.5996386614657201</v>
      </c>
    </row>
    <row r="43" spans="1:21" ht="12" thickBot="1">
      <c r="A43" s="74"/>
      <c r="B43" s="71" t="s">
        <v>33</v>
      </c>
      <c r="C43" s="72"/>
      <c r="D43" s="56">
        <v>296100.07929999998</v>
      </c>
      <c r="E43" s="56">
        <v>748565.2524</v>
      </c>
      <c r="F43" s="57">
        <v>39.555680463481799</v>
      </c>
      <c r="G43" s="56">
        <v>595765.16130000004</v>
      </c>
      <c r="H43" s="57">
        <v>-50.299195298044999</v>
      </c>
      <c r="I43" s="56">
        <v>12441.411</v>
      </c>
      <c r="J43" s="57">
        <v>4.2017587531257403</v>
      </c>
      <c r="K43" s="56">
        <v>-17709.709500000001</v>
      </c>
      <c r="L43" s="57">
        <v>-2.9725990457978799</v>
      </c>
      <c r="M43" s="57">
        <v>-1.70251920281358</v>
      </c>
      <c r="N43" s="56">
        <v>10018088.6017</v>
      </c>
      <c r="O43" s="56">
        <v>114615344.4083</v>
      </c>
      <c r="P43" s="56">
        <v>1596</v>
      </c>
      <c r="Q43" s="56">
        <v>1934</v>
      </c>
      <c r="R43" s="57">
        <v>-17.476732161323699</v>
      </c>
      <c r="S43" s="56">
        <v>185.52636547618999</v>
      </c>
      <c r="T43" s="56">
        <v>227.35282802481899</v>
      </c>
      <c r="U43" s="58">
        <v>-22.544753917467499</v>
      </c>
    </row>
    <row r="44" spans="1:21" ht="12" thickBot="1">
      <c r="A44" s="74"/>
      <c r="B44" s="71" t="s">
        <v>38</v>
      </c>
      <c r="C44" s="72"/>
      <c r="D44" s="56">
        <v>170770.99</v>
      </c>
      <c r="E44" s="59"/>
      <c r="F44" s="59"/>
      <c r="G44" s="56">
        <v>305024.34999999998</v>
      </c>
      <c r="H44" s="57">
        <v>-44.013981178879703</v>
      </c>
      <c r="I44" s="56">
        <v>-50061.8</v>
      </c>
      <c r="J44" s="57">
        <v>-29.315166469433699</v>
      </c>
      <c r="K44" s="56">
        <v>-35918.39</v>
      </c>
      <c r="L44" s="57">
        <v>-11.7755811954029</v>
      </c>
      <c r="M44" s="57">
        <v>0.39376514370493798</v>
      </c>
      <c r="N44" s="56">
        <v>3489053.06</v>
      </c>
      <c r="O44" s="56">
        <v>44691401.579999998</v>
      </c>
      <c r="P44" s="56">
        <v>116</v>
      </c>
      <c r="Q44" s="56">
        <v>139</v>
      </c>
      <c r="R44" s="57">
        <v>-16.5467625899281</v>
      </c>
      <c r="S44" s="56">
        <v>1472.1637068965499</v>
      </c>
      <c r="T44" s="56">
        <v>1524.43597122302</v>
      </c>
      <c r="U44" s="58">
        <v>-3.5507100250871102</v>
      </c>
    </row>
    <row r="45" spans="1:21" ht="12" thickBot="1">
      <c r="A45" s="74"/>
      <c r="B45" s="71" t="s">
        <v>39</v>
      </c>
      <c r="C45" s="72"/>
      <c r="D45" s="56">
        <v>64851.32</v>
      </c>
      <c r="E45" s="59"/>
      <c r="F45" s="59"/>
      <c r="G45" s="56">
        <v>144864.15</v>
      </c>
      <c r="H45" s="57">
        <v>-55.233009685280997</v>
      </c>
      <c r="I45" s="56">
        <v>8154.52</v>
      </c>
      <c r="J45" s="57">
        <v>12.57417736447</v>
      </c>
      <c r="K45" s="56">
        <v>20271.41</v>
      </c>
      <c r="L45" s="57">
        <v>13.9933931203821</v>
      </c>
      <c r="M45" s="57">
        <v>-0.597732964801166</v>
      </c>
      <c r="N45" s="56">
        <v>2128682.0099999998</v>
      </c>
      <c r="O45" s="56">
        <v>19778870.969999999</v>
      </c>
      <c r="P45" s="56">
        <v>47</v>
      </c>
      <c r="Q45" s="56">
        <v>101</v>
      </c>
      <c r="R45" s="57">
        <v>-53.465346534653499</v>
      </c>
      <c r="S45" s="56">
        <v>1379.81531914894</v>
      </c>
      <c r="T45" s="56">
        <v>1576.7118811881201</v>
      </c>
      <c r="U45" s="58">
        <v>-14.269776491583499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6">
        <v>-3564.1026000000002</v>
      </c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54396.726600000002</v>
      </c>
      <c r="E47" s="62"/>
      <c r="F47" s="62"/>
      <c r="G47" s="61">
        <v>15923.0692</v>
      </c>
      <c r="H47" s="63">
        <v>241.622120187734</v>
      </c>
      <c r="I47" s="61">
        <v>2710.4872</v>
      </c>
      <c r="J47" s="63">
        <v>4.9828130650788101</v>
      </c>
      <c r="K47" s="61">
        <v>1359.3130000000001</v>
      </c>
      <c r="L47" s="63">
        <v>8.5367524497098906</v>
      </c>
      <c r="M47" s="63">
        <v>0.99401256369945701</v>
      </c>
      <c r="N47" s="61">
        <v>445197.13500000001</v>
      </c>
      <c r="O47" s="61">
        <v>6245246.6568999998</v>
      </c>
      <c r="P47" s="61">
        <v>14</v>
      </c>
      <c r="Q47" s="61">
        <v>12</v>
      </c>
      <c r="R47" s="63">
        <v>16.6666666666667</v>
      </c>
      <c r="S47" s="61">
        <v>3885.4804714285701</v>
      </c>
      <c r="T47" s="61">
        <v>513.89007500000002</v>
      </c>
      <c r="U47" s="64">
        <v>86.774091935892301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3" workbookViewId="0">
      <selection activeCell="H32" sqref="H32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93587</v>
      </c>
      <c r="D2" s="37">
        <v>866390.77011623897</v>
      </c>
      <c r="E2" s="37">
        <v>659189.05122222204</v>
      </c>
      <c r="F2" s="37">
        <v>154240.035133333</v>
      </c>
      <c r="G2" s="37">
        <v>659189.05122222204</v>
      </c>
      <c r="H2" s="37">
        <v>0.189617064007856</v>
      </c>
    </row>
    <row r="3" spans="1:8">
      <c r="A3" s="37">
        <v>2</v>
      </c>
      <c r="B3" s="37">
        <v>13</v>
      </c>
      <c r="C3" s="37">
        <v>24056.383999999998</v>
      </c>
      <c r="D3" s="37">
        <v>201203.53173931601</v>
      </c>
      <c r="E3" s="37">
        <v>158211.016249573</v>
      </c>
      <c r="F3" s="37">
        <v>33063.277199145297</v>
      </c>
      <c r="G3" s="37">
        <v>158211.016249573</v>
      </c>
      <c r="H3" s="37">
        <v>0.17285792357669699</v>
      </c>
    </row>
    <row r="4" spans="1:8">
      <c r="A4" s="37">
        <v>3</v>
      </c>
      <c r="B4" s="37">
        <v>14</v>
      </c>
      <c r="C4" s="37">
        <v>122202</v>
      </c>
      <c r="D4" s="37">
        <v>177533.002141487</v>
      </c>
      <c r="E4" s="37">
        <v>134673.874154591</v>
      </c>
      <c r="F4" s="37">
        <v>25334.9751240267</v>
      </c>
      <c r="G4" s="37">
        <v>134673.874154591</v>
      </c>
      <c r="H4" s="37">
        <v>0.15833483734335099</v>
      </c>
    </row>
    <row r="5" spans="1:8">
      <c r="A5" s="37">
        <v>4</v>
      </c>
      <c r="B5" s="37">
        <v>15</v>
      </c>
      <c r="C5" s="37">
        <v>3429</v>
      </c>
      <c r="D5" s="37">
        <v>59507.2358984116</v>
      </c>
      <c r="E5" s="37">
        <v>46974.945285780203</v>
      </c>
      <c r="F5" s="37">
        <v>8512.7401247712005</v>
      </c>
      <c r="G5" s="37">
        <v>46974.945285780203</v>
      </c>
      <c r="H5" s="37">
        <v>0.153416745747921</v>
      </c>
    </row>
    <row r="6" spans="1:8">
      <c r="A6" s="37">
        <v>5</v>
      </c>
      <c r="B6" s="37">
        <v>16</v>
      </c>
      <c r="C6" s="37">
        <v>4474</v>
      </c>
      <c r="D6" s="37">
        <v>263934.88177265</v>
      </c>
      <c r="E6" s="37">
        <v>199694.205411111</v>
      </c>
      <c r="F6" s="37">
        <v>12011.428498290599</v>
      </c>
      <c r="G6" s="37">
        <v>199694.205411111</v>
      </c>
      <c r="H6" s="37">
        <v>5.6736461266925102E-2</v>
      </c>
    </row>
    <row r="7" spans="1:8">
      <c r="A7" s="37">
        <v>6</v>
      </c>
      <c r="B7" s="37">
        <v>17</v>
      </c>
      <c r="C7" s="37">
        <v>24396</v>
      </c>
      <c r="D7" s="37">
        <v>322996.49430000002</v>
      </c>
      <c r="E7" s="37">
        <v>236123.52155812</v>
      </c>
      <c r="F7" s="37">
        <v>63838.759066666702</v>
      </c>
      <c r="G7" s="37">
        <v>236123.52155812</v>
      </c>
      <c r="H7" s="37">
        <v>0.21282262201000099</v>
      </c>
    </row>
    <row r="8" spans="1:8">
      <c r="A8" s="37">
        <v>7</v>
      </c>
      <c r="B8" s="37">
        <v>18</v>
      </c>
      <c r="C8" s="37">
        <v>41822</v>
      </c>
      <c r="D8" s="37">
        <v>82051.641335897395</v>
      </c>
      <c r="E8" s="37">
        <v>69819.310707692304</v>
      </c>
      <c r="F8" s="37">
        <v>12174.826354700899</v>
      </c>
      <c r="G8" s="37">
        <v>69819.310707692304</v>
      </c>
      <c r="H8" s="37">
        <v>0.148484108631285</v>
      </c>
    </row>
    <row r="9" spans="1:8">
      <c r="A9" s="37">
        <v>8</v>
      </c>
      <c r="B9" s="37">
        <v>19</v>
      </c>
      <c r="C9" s="37">
        <v>18839</v>
      </c>
      <c r="D9" s="37">
        <v>110881.633953846</v>
      </c>
      <c r="E9" s="37">
        <v>113345.083288889</v>
      </c>
      <c r="F9" s="37">
        <v>-13431.509164102599</v>
      </c>
      <c r="G9" s="37">
        <v>113345.083288889</v>
      </c>
      <c r="H9" s="37">
        <v>-0.13443127504704599</v>
      </c>
    </row>
    <row r="10" spans="1:8">
      <c r="A10" s="37">
        <v>9</v>
      </c>
      <c r="B10" s="37">
        <v>21</v>
      </c>
      <c r="C10" s="37">
        <v>301204</v>
      </c>
      <c r="D10" s="37">
        <v>1145427.3176644701</v>
      </c>
      <c r="E10" s="37">
        <v>1191737.05496667</v>
      </c>
      <c r="F10" s="37">
        <v>-47121.618778632503</v>
      </c>
      <c r="G10" s="37">
        <v>1191737.05496667</v>
      </c>
      <c r="H10" s="37">
        <v>-4.1168079067292501E-2</v>
      </c>
    </row>
    <row r="11" spans="1:8">
      <c r="A11" s="37">
        <v>10</v>
      </c>
      <c r="B11" s="37">
        <v>22</v>
      </c>
      <c r="C11" s="37">
        <v>51659.775999999998</v>
      </c>
      <c r="D11" s="37">
        <v>633087.17284102598</v>
      </c>
      <c r="E11" s="37">
        <v>539320.49811623897</v>
      </c>
      <c r="F11" s="37">
        <v>93676.609340170893</v>
      </c>
      <c r="G11" s="37">
        <v>539320.49811623897</v>
      </c>
      <c r="H11" s="37">
        <v>0.14798900063950399</v>
      </c>
    </row>
    <row r="12" spans="1:8">
      <c r="A12" s="37">
        <v>11</v>
      </c>
      <c r="B12" s="37">
        <v>23</v>
      </c>
      <c r="C12" s="37">
        <v>197621.13</v>
      </c>
      <c r="D12" s="37">
        <v>1683817.53851966</v>
      </c>
      <c r="E12" s="37">
        <v>1441865.77786239</v>
      </c>
      <c r="F12" s="37">
        <v>241502.83022991501</v>
      </c>
      <c r="G12" s="37">
        <v>1441865.77786239</v>
      </c>
      <c r="H12" s="37">
        <v>0.143464021527406</v>
      </c>
    </row>
    <row r="13" spans="1:8">
      <c r="A13" s="37">
        <v>12</v>
      </c>
      <c r="B13" s="37">
        <v>24</v>
      </c>
      <c r="C13" s="37">
        <v>16656</v>
      </c>
      <c r="D13" s="37">
        <v>496025.424891453</v>
      </c>
      <c r="E13" s="37">
        <v>484780.73395299102</v>
      </c>
      <c r="F13" s="37">
        <v>11045.1097418803</v>
      </c>
      <c r="G13" s="37">
        <v>484780.73395299102</v>
      </c>
      <c r="H13" s="37">
        <v>2.2276188065496302E-2</v>
      </c>
    </row>
    <row r="14" spans="1:8">
      <c r="A14" s="37">
        <v>13</v>
      </c>
      <c r="B14" s="37">
        <v>25</v>
      </c>
      <c r="C14" s="37">
        <v>89436</v>
      </c>
      <c r="D14" s="37">
        <v>1091104.49857953</v>
      </c>
      <c r="E14" s="37">
        <v>1016996.0143</v>
      </c>
      <c r="F14" s="37">
        <v>73630.305699999997</v>
      </c>
      <c r="G14" s="37">
        <v>1016996.0143</v>
      </c>
      <c r="H14" s="37">
        <v>6.7511946438263096E-2</v>
      </c>
    </row>
    <row r="15" spans="1:8">
      <c r="A15" s="37">
        <v>14</v>
      </c>
      <c r="B15" s="37">
        <v>26</v>
      </c>
      <c r="C15" s="37">
        <v>70882</v>
      </c>
      <c r="D15" s="37">
        <v>377243.030417056</v>
      </c>
      <c r="E15" s="37">
        <v>327632.42265897401</v>
      </c>
      <c r="F15" s="37">
        <v>49531.0290529915</v>
      </c>
      <c r="G15" s="37">
        <v>327632.42265897401</v>
      </c>
      <c r="H15" s="37">
        <v>0.13132510275894299</v>
      </c>
    </row>
    <row r="16" spans="1:8">
      <c r="A16" s="37">
        <v>15</v>
      </c>
      <c r="B16" s="37">
        <v>27</v>
      </c>
      <c r="C16" s="37">
        <v>188550.98</v>
      </c>
      <c r="D16" s="37">
        <v>1393132.66482673</v>
      </c>
      <c r="E16" s="37">
        <v>1310796.0130386699</v>
      </c>
      <c r="F16" s="37">
        <v>82042.476557749003</v>
      </c>
      <c r="G16" s="37">
        <v>1310796.0130386699</v>
      </c>
      <c r="H16" s="37">
        <v>5.8903079697001703E-2</v>
      </c>
    </row>
    <row r="17" spans="1:8">
      <c r="A17" s="37">
        <v>16</v>
      </c>
      <c r="B17" s="37">
        <v>29</v>
      </c>
      <c r="C17" s="37">
        <v>218006</v>
      </c>
      <c r="D17" s="37">
        <v>2916595.2094546999</v>
      </c>
      <c r="E17" s="37">
        <v>2673441.8812931599</v>
      </c>
      <c r="F17" s="37">
        <v>235448.42961453</v>
      </c>
      <c r="G17" s="37">
        <v>2673441.8812931599</v>
      </c>
      <c r="H17" s="37">
        <v>8.0940979015829695E-2</v>
      </c>
    </row>
    <row r="18" spans="1:8">
      <c r="A18" s="37">
        <v>17</v>
      </c>
      <c r="B18" s="37">
        <v>31</v>
      </c>
      <c r="C18" s="37">
        <v>34006.32</v>
      </c>
      <c r="D18" s="37">
        <v>306505.969858422</v>
      </c>
      <c r="E18" s="37">
        <v>264937.78548624</v>
      </c>
      <c r="F18" s="37">
        <v>41465.443422133503</v>
      </c>
      <c r="G18" s="37">
        <v>264937.78548624</v>
      </c>
      <c r="H18" s="37">
        <v>0.135329655532231</v>
      </c>
    </row>
    <row r="19" spans="1:8">
      <c r="A19" s="37">
        <v>18</v>
      </c>
      <c r="B19" s="37">
        <v>32</v>
      </c>
      <c r="C19" s="37">
        <v>16580.838</v>
      </c>
      <c r="D19" s="37">
        <v>285369.100629166</v>
      </c>
      <c r="E19" s="37">
        <v>261928.51231224</v>
      </c>
      <c r="F19" s="37">
        <v>23332.7724461896</v>
      </c>
      <c r="G19" s="37">
        <v>261928.51231224</v>
      </c>
      <c r="H19" s="37">
        <v>8.1794388838810406E-2</v>
      </c>
    </row>
    <row r="20" spans="1:8">
      <c r="A20" s="37">
        <v>19</v>
      </c>
      <c r="B20" s="37">
        <v>33</v>
      </c>
      <c r="C20" s="37">
        <v>40470.733</v>
      </c>
      <c r="D20" s="37">
        <v>543654.95121306996</v>
      </c>
      <c r="E20" s="37">
        <v>433376.08895562001</v>
      </c>
      <c r="F20" s="37">
        <v>110070.594952919</v>
      </c>
      <c r="G20" s="37">
        <v>433376.08895562001</v>
      </c>
      <c r="H20" s="37">
        <v>0.20254166270971999</v>
      </c>
    </row>
    <row r="21" spans="1:8">
      <c r="A21" s="37">
        <v>20</v>
      </c>
      <c r="B21" s="37">
        <v>34</v>
      </c>
      <c r="C21" s="37">
        <v>51413.55</v>
      </c>
      <c r="D21" s="37">
        <v>282688.96485926199</v>
      </c>
      <c r="E21" s="37">
        <v>211632.83392627499</v>
      </c>
      <c r="F21" s="37">
        <v>70998.919650935801</v>
      </c>
      <c r="G21" s="37">
        <v>211632.83392627499</v>
      </c>
      <c r="H21" s="37">
        <v>0.25120645062813202</v>
      </c>
    </row>
    <row r="22" spans="1:8">
      <c r="A22" s="37">
        <v>21</v>
      </c>
      <c r="B22" s="37">
        <v>35</v>
      </c>
      <c r="C22" s="37">
        <v>30641.761999999999</v>
      </c>
      <c r="D22" s="37">
        <v>977958.49567079602</v>
      </c>
      <c r="E22" s="37">
        <v>919762.44036725699</v>
      </c>
      <c r="F22" s="37">
        <v>57380.621903539803</v>
      </c>
      <c r="G22" s="37">
        <v>919762.44036725699</v>
      </c>
      <c r="H22" s="37">
        <v>5.8722846345746101E-2</v>
      </c>
    </row>
    <row r="23" spans="1:8">
      <c r="A23" s="37">
        <v>22</v>
      </c>
      <c r="B23" s="37">
        <v>36</v>
      </c>
      <c r="C23" s="37">
        <v>162908.37</v>
      </c>
      <c r="D23" s="37">
        <v>771213.03905398201</v>
      </c>
      <c r="E23" s="37">
        <v>654772.07596563594</v>
      </c>
      <c r="F23" s="37">
        <v>116219.45088834599</v>
      </c>
      <c r="G23" s="37">
        <v>654772.07596563594</v>
      </c>
      <c r="H23" s="37">
        <v>0.15074024401095301</v>
      </c>
    </row>
    <row r="24" spans="1:8">
      <c r="A24" s="37">
        <v>23</v>
      </c>
      <c r="B24" s="37">
        <v>37</v>
      </c>
      <c r="C24" s="37">
        <v>155180.976</v>
      </c>
      <c r="D24" s="37">
        <v>1224686.6972221199</v>
      </c>
      <c r="E24" s="37">
        <v>1060554.6840391001</v>
      </c>
      <c r="F24" s="37">
        <v>163979.217342316</v>
      </c>
      <c r="G24" s="37">
        <v>1060554.6840391001</v>
      </c>
      <c r="H24" s="37">
        <v>0.133911537408093</v>
      </c>
    </row>
    <row r="25" spans="1:8">
      <c r="A25" s="37">
        <v>24</v>
      </c>
      <c r="B25" s="37">
        <v>38</v>
      </c>
      <c r="C25" s="37">
        <v>171183.46599999999</v>
      </c>
      <c r="D25" s="37">
        <v>835635.12972389394</v>
      </c>
      <c r="E25" s="37">
        <v>799416.11306106194</v>
      </c>
      <c r="F25" s="37">
        <v>35980.993487610598</v>
      </c>
      <c r="G25" s="37">
        <v>799416.11306106194</v>
      </c>
      <c r="H25" s="37">
        <v>4.30705268255729E-2</v>
      </c>
    </row>
    <row r="26" spans="1:8">
      <c r="A26" s="37">
        <v>25</v>
      </c>
      <c r="B26" s="37">
        <v>39</v>
      </c>
      <c r="C26" s="37">
        <v>62426.851000000002</v>
      </c>
      <c r="D26" s="37">
        <v>118030.67866696201</v>
      </c>
      <c r="E26" s="37">
        <v>91362.325310391694</v>
      </c>
      <c r="F26" s="37">
        <v>26658.0349502467</v>
      </c>
      <c r="G26" s="37">
        <v>91362.325310391694</v>
      </c>
      <c r="H26" s="37">
        <v>0.22587657664639099</v>
      </c>
    </row>
    <row r="27" spans="1:8">
      <c r="A27" s="37">
        <v>26</v>
      </c>
      <c r="B27" s="37">
        <v>42</v>
      </c>
      <c r="C27" s="37">
        <v>9436.9619999999995</v>
      </c>
      <c r="D27" s="37">
        <v>194082.49969999999</v>
      </c>
      <c r="E27" s="37">
        <v>162985.81280000001</v>
      </c>
      <c r="F27" s="37">
        <v>30908.7526</v>
      </c>
      <c r="G27" s="37">
        <v>162985.81280000001</v>
      </c>
      <c r="H27" s="37">
        <v>0.15941010278568599</v>
      </c>
    </row>
    <row r="28" spans="1:8">
      <c r="A28" s="37">
        <v>27</v>
      </c>
      <c r="B28" s="37">
        <v>75</v>
      </c>
      <c r="C28" s="37">
        <v>88</v>
      </c>
      <c r="D28" s="37">
        <v>59511.965811965798</v>
      </c>
      <c r="E28" s="37">
        <v>55000.277777777803</v>
      </c>
      <c r="F28" s="37">
        <v>4511.6880341880296</v>
      </c>
      <c r="G28" s="37">
        <v>55000.277777777803</v>
      </c>
      <c r="H28" s="37">
        <v>7.5811443507733806E-2</v>
      </c>
    </row>
    <row r="29" spans="1:8">
      <c r="A29" s="37">
        <v>28</v>
      </c>
      <c r="B29" s="37">
        <v>76</v>
      </c>
      <c r="C29" s="37">
        <v>1726</v>
      </c>
      <c r="D29" s="37">
        <v>296100.07028717903</v>
      </c>
      <c r="E29" s="37">
        <v>283658.66630170902</v>
      </c>
      <c r="F29" s="37">
        <v>12441.4039854701</v>
      </c>
      <c r="G29" s="37">
        <v>283658.66630170902</v>
      </c>
      <c r="H29" s="37">
        <v>4.2017565120479397E-2</v>
      </c>
    </row>
    <row r="30" spans="1:8">
      <c r="A30" s="37">
        <v>29</v>
      </c>
      <c r="B30" s="37">
        <v>99</v>
      </c>
      <c r="C30" s="37">
        <v>14</v>
      </c>
      <c r="D30" s="37">
        <v>54396.7264957265</v>
      </c>
      <c r="E30" s="37">
        <v>51686.239316239298</v>
      </c>
      <c r="F30" s="37">
        <v>2710.4871794871801</v>
      </c>
      <c r="G30" s="37">
        <v>51686.239316239298</v>
      </c>
      <c r="H30" s="37">
        <v>4.9828130369207399E-2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70</v>
      </c>
      <c r="D34" s="34">
        <v>99067.51</v>
      </c>
      <c r="E34" s="34">
        <v>96096.6</v>
      </c>
      <c r="F34" s="30"/>
      <c r="G34" s="30"/>
      <c r="H34" s="30"/>
    </row>
    <row r="35" spans="1:8">
      <c r="A35" s="30"/>
      <c r="B35" s="33">
        <v>71</v>
      </c>
      <c r="C35" s="34">
        <v>79</v>
      </c>
      <c r="D35" s="34">
        <v>218799.53</v>
      </c>
      <c r="E35" s="34">
        <v>245748.22</v>
      </c>
      <c r="F35" s="30"/>
      <c r="G35" s="30"/>
      <c r="H35" s="30"/>
    </row>
    <row r="36" spans="1:8">
      <c r="A36" s="30"/>
      <c r="B36" s="33">
        <v>72</v>
      </c>
      <c r="C36" s="34">
        <v>46</v>
      </c>
      <c r="D36" s="34">
        <v>101378.09</v>
      </c>
      <c r="E36" s="34">
        <v>103317.18</v>
      </c>
      <c r="F36" s="30"/>
      <c r="G36" s="30"/>
      <c r="H36" s="30"/>
    </row>
    <row r="37" spans="1:8">
      <c r="A37" s="30"/>
      <c r="B37" s="33">
        <v>73</v>
      </c>
      <c r="C37" s="34">
        <v>105</v>
      </c>
      <c r="D37" s="34">
        <v>189536.86</v>
      </c>
      <c r="E37" s="34">
        <v>253042.53</v>
      </c>
      <c r="F37" s="30"/>
      <c r="G37" s="30"/>
      <c r="H37" s="30"/>
    </row>
    <row r="38" spans="1:8">
      <c r="A38" s="30"/>
      <c r="B38" s="33">
        <v>77</v>
      </c>
      <c r="C38" s="34">
        <v>111</v>
      </c>
      <c r="D38" s="34">
        <v>170770.99</v>
      </c>
      <c r="E38" s="34">
        <v>220832.79</v>
      </c>
      <c r="F38" s="30"/>
      <c r="G38" s="30"/>
      <c r="H38" s="30"/>
    </row>
    <row r="39" spans="1:8">
      <c r="A39" s="30"/>
      <c r="B39" s="33">
        <v>78</v>
      </c>
      <c r="C39" s="34">
        <v>41</v>
      </c>
      <c r="D39" s="34">
        <v>64851.32</v>
      </c>
      <c r="E39" s="34">
        <v>56696.800000000003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2016-08-30T00:25:22Z</dcterms:modified>
</cp:coreProperties>
</file>