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<sst xmlns="http://schemas.openxmlformats.org/spreadsheetml/2006/main" count="121" uniqueCount="80">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</sst>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20" sqref="R20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19202062.354799997</v>
      </c>
      <c r="F3" s="25">
        <f>RA!I7</f>
        <v>1917251.0669</v>
      </c>
      <c r="G3" s="16">
        <f>SUM(G4:G42)</f>
        <v>17284811.287900001</v>
      </c>
      <c r="H3" s="27">
        <f>RA!J7</f>
        <v>9.9846101500693205</v>
      </c>
      <c r="I3" s="20">
        <f>SUM(I4:I42)</f>
        <v>19202069.823046479</v>
      </c>
      <c r="J3" s="21">
        <f>SUM(J4:J42)</f>
        <v>17284811.404293105</v>
      </c>
      <c r="K3" s="22">
        <f>E3-I3</f>
        <v>-7.4682464823126793</v>
      </c>
      <c r="L3" s="22">
        <f>G3-J3</f>
        <v>-0.11639310419559479</v>
      </c>
    </row>
    <row r="4" spans="1:13">
      <c r="A4" s="70">
        <f>RA!A8</f>
        <v>42614</v>
      </c>
      <c r="B4" s="12">
        <v>12</v>
      </c>
      <c r="C4" s="65" t="s">
        <v>6</v>
      </c>
      <c r="D4" s="65"/>
      <c r="E4" s="15">
        <f>VLOOKUP(C4,RA!B8:D35,3,0)</f>
        <v>893371.98300000001</v>
      </c>
      <c r="F4" s="25">
        <f>VLOOKUP(C4,RA!B8:I38,8,0)</f>
        <v>224693.88519999999</v>
      </c>
      <c r="G4" s="16">
        <f t="shared" ref="G4:G42" si="0">E4-F4</f>
        <v>668678.09779999999</v>
      </c>
      <c r="H4" s="27">
        <f>RA!J8</f>
        <v>25.151212426145701</v>
      </c>
      <c r="I4" s="20">
        <f>VLOOKUP(B4,RMS!B:D,3,FALSE)</f>
        <v>893372.990206838</v>
      </c>
      <c r="J4" s="21">
        <f>VLOOKUP(B4,RMS!B:E,4,FALSE)</f>
        <v>668678.11524615402</v>
      </c>
      <c r="K4" s="22">
        <f t="shared" ref="K4:K42" si="1">E4-I4</f>
        <v>-1.0072068379959092</v>
      </c>
      <c r="L4" s="22">
        <f t="shared" ref="L4:L42" si="2">G4-J4</f>
        <v>-1.7446154030039907E-2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154417.5913</v>
      </c>
      <c r="F5" s="25">
        <f>VLOOKUP(C5,RA!B9:I39,8,0)</f>
        <v>39728.503299999997</v>
      </c>
      <c r="G5" s="16">
        <f t="shared" si="0"/>
        <v>114689.088</v>
      </c>
      <c r="H5" s="27">
        <f>RA!J9</f>
        <v>25.7279646480278</v>
      </c>
      <c r="I5" s="20">
        <f>VLOOKUP(B5,RMS!B:D,3,FALSE)</f>
        <v>154417.802706838</v>
      </c>
      <c r="J5" s="21">
        <f>VLOOKUP(B5,RMS!B:E,4,FALSE)</f>
        <v>114689.104999145</v>
      </c>
      <c r="K5" s="22">
        <f t="shared" si="1"/>
        <v>-0.21140683800331317</v>
      </c>
      <c r="L5" s="22">
        <f t="shared" si="2"/>
        <v>-1.6999144994770177E-2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136381.86550000001</v>
      </c>
      <c r="F6" s="25">
        <f>VLOOKUP(C6,RA!B10:I40,8,0)</f>
        <v>39676.884899999997</v>
      </c>
      <c r="G6" s="16">
        <f t="shared" si="0"/>
        <v>96704.98060000001</v>
      </c>
      <c r="H6" s="27">
        <f>RA!J10</f>
        <v>29.092493165816101</v>
      </c>
      <c r="I6" s="20">
        <f>VLOOKUP(B6,RMS!B:D,3,FALSE)</f>
        <v>136384.18975498099</v>
      </c>
      <c r="J6" s="21">
        <f>VLOOKUP(B6,RMS!B:E,4,FALSE)</f>
        <v>96704.981392596805</v>
      </c>
      <c r="K6" s="22">
        <f>E6-I6</f>
        <v>-2.3242549809801858</v>
      </c>
      <c r="L6" s="22">
        <f t="shared" si="2"/>
        <v>-7.9259679478127509E-4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69739.247199999998</v>
      </c>
      <c r="F7" s="25">
        <f>VLOOKUP(C7,RA!B11:I41,8,0)</f>
        <v>16310.271699999999</v>
      </c>
      <c r="G7" s="16">
        <f t="shared" si="0"/>
        <v>53428.9755</v>
      </c>
      <c r="H7" s="27">
        <f>RA!J11</f>
        <v>23.387507543958701</v>
      </c>
      <c r="I7" s="20">
        <f>VLOOKUP(B7,RMS!B:D,3,FALSE)</f>
        <v>69739.285281877295</v>
      </c>
      <c r="J7" s="21">
        <f>VLOOKUP(B7,RMS!B:E,4,FALSE)</f>
        <v>53428.975527040297</v>
      </c>
      <c r="K7" s="22">
        <f t="shared" si="1"/>
        <v>-3.8081877297372557E-2</v>
      </c>
      <c r="L7" s="22">
        <f t="shared" si="2"/>
        <v>-2.7040296117775142E-5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279245.29719999997</v>
      </c>
      <c r="F8" s="25">
        <f>VLOOKUP(C8,RA!B12:I42,8,0)</f>
        <v>70375.043399999995</v>
      </c>
      <c r="G8" s="16">
        <f t="shared" si="0"/>
        <v>208870.25379999998</v>
      </c>
      <c r="H8" s="27">
        <f>RA!J12</f>
        <v>25.201872370153598</v>
      </c>
      <c r="I8" s="20">
        <f>VLOOKUP(B8,RMS!B:D,3,FALSE)</f>
        <v>279245.27952649602</v>
      </c>
      <c r="J8" s="21">
        <f>VLOOKUP(B8,RMS!B:E,4,FALSE)</f>
        <v>208870.249100855</v>
      </c>
      <c r="K8" s="22">
        <f t="shared" si="1"/>
        <v>1.7673503956757486E-2</v>
      </c>
      <c r="L8" s="22">
        <f t="shared" si="2"/>
        <v>4.6991449780762196E-3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316056.60159999999</v>
      </c>
      <c r="F9" s="25">
        <f>VLOOKUP(C9,RA!B13:I43,8,0)</f>
        <v>90313.845000000001</v>
      </c>
      <c r="G9" s="16">
        <f t="shared" si="0"/>
        <v>225742.75659999999</v>
      </c>
      <c r="H9" s="27">
        <f>RA!J13</f>
        <v>28.5752123331063</v>
      </c>
      <c r="I9" s="20">
        <f>VLOOKUP(B9,RMS!B:D,3,FALSE)</f>
        <v>316057.10740427399</v>
      </c>
      <c r="J9" s="21">
        <f>VLOOKUP(B9,RMS!B:E,4,FALSE)</f>
        <v>225742.75558290599</v>
      </c>
      <c r="K9" s="22">
        <f t="shared" si="1"/>
        <v>-0.50580427399836481</v>
      </c>
      <c r="L9" s="22">
        <f t="shared" si="2"/>
        <v>1.0170940076932311E-3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99934.022299999997</v>
      </c>
      <c r="F10" s="25">
        <f>VLOOKUP(C10,RA!B14:I43,8,0)</f>
        <v>20813.8593</v>
      </c>
      <c r="G10" s="16">
        <f t="shared" si="0"/>
        <v>79120.163</v>
      </c>
      <c r="H10" s="27">
        <f>RA!J14</f>
        <v>20.827600872020501</v>
      </c>
      <c r="I10" s="20">
        <f>VLOOKUP(B10,RMS!B:D,3,FALSE)</f>
        <v>99934.016770085494</v>
      </c>
      <c r="J10" s="21">
        <f>VLOOKUP(B10,RMS!B:E,4,FALSE)</f>
        <v>79120.162671794897</v>
      </c>
      <c r="K10" s="22">
        <f t="shared" si="1"/>
        <v>5.5299145024036989E-3</v>
      </c>
      <c r="L10" s="22">
        <f t="shared" si="2"/>
        <v>3.2820510386954993E-4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99359.309099999999</v>
      </c>
      <c r="F11" s="25">
        <f>VLOOKUP(C11,RA!B15:I44,8,0)</f>
        <v>3904.8409000000001</v>
      </c>
      <c r="G11" s="16">
        <f t="shared" si="0"/>
        <v>95454.468200000003</v>
      </c>
      <c r="H11" s="27">
        <f>RA!J15</f>
        <v>3.9300201816721398</v>
      </c>
      <c r="I11" s="20">
        <f>VLOOKUP(B11,RMS!B:D,3,FALSE)</f>
        <v>99359.353805128194</v>
      </c>
      <c r="J11" s="21">
        <f>VLOOKUP(B11,RMS!B:E,4,FALSE)</f>
        <v>95454.467552136804</v>
      </c>
      <c r="K11" s="22">
        <f t="shared" si="1"/>
        <v>-4.4705128195346333E-2</v>
      </c>
      <c r="L11" s="22">
        <f t="shared" si="2"/>
        <v>6.478631985373795E-4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1155892.9606999999</v>
      </c>
      <c r="F12" s="25">
        <f>VLOOKUP(C12,RA!B16:I45,8,0)</f>
        <v>-63999.346700000002</v>
      </c>
      <c r="G12" s="16">
        <f t="shared" si="0"/>
        <v>1219892.3074</v>
      </c>
      <c r="H12" s="27">
        <f>RA!J16</f>
        <v>-5.5367883425159397</v>
      </c>
      <c r="I12" s="20">
        <f>VLOOKUP(B12,RMS!B:D,3,FALSE)</f>
        <v>1155892.4376580501</v>
      </c>
      <c r="J12" s="21">
        <f>VLOOKUP(B12,RMS!B:E,4,FALSE)</f>
        <v>1219892.30726667</v>
      </c>
      <c r="K12" s="22">
        <f t="shared" si="1"/>
        <v>0.52304194984026253</v>
      </c>
      <c r="L12" s="22">
        <f t="shared" si="2"/>
        <v>1.3333000242710114E-4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788307.08559999999</v>
      </c>
      <c r="F13" s="25">
        <f>VLOOKUP(C13,RA!B17:I46,8,0)</f>
        <v>118708.7622</v>
      </c>
      <c r="G13" s="16">
        <f t="shared" si="0"/>
        <v>669598.32339999999</v>
      </c>
      <c r="H13" s="27">
        <f>RA!J17</f>
        <v>15.058695319178501</v>
      </c>
      <c r="I13" s="20">
        <f>VLOOKUP(B13,RMS!B:D,3,FALSE)</f>
        <v>788306.94116666703</v>
      </c>
      <c r="J13" s="21">
        <f>VLOOKUP(B13,RMS!B:E,4,FALSE)</f>
        <v>669598.33213589701</v>
      </c>
      <c r="K13" s="22">
        <f t="shared" si="1"/>
        <v>0.14443333295639604</v>
      </c>
      <c r="L13" s="22">
        <f t="shared" si="2"/>
        <v>-8.7358970195055008E-3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1545080.6233999999</v>
      </c>
      <c r="F14" s="25">
        <f>VLOOKUP(C14,RA!B18:I47,8,0)</f>
        <v>221089.2837</v>
      </c>
      <c r="G14" s="16">
        <f t="shared" si="0"/>
        <v>1323991.3396999999</v>
      </c>
      <c r="H14" s="27">
        <f>RA!J18</f>
        <v>14.3092392948069</v>
      </c>
      <c r="I14" s="20">
        <f>VLOOKUP(B14,RMS!B:D,3,FALSE)</f>
        <v>1545080.8164794899</v>
      </c>
      <c r="J14" s="21">
        <f>VLOOKUP(B14,RMS!B:E,4,FALSE)</f>
        <v>1323991.2970606801</v>
      </c>
      <c r="K14" s="22">
        <f t="shared" si="1"/>
        <v>-0.19307948998175561</v>
      </c>
      <c r="L14" s="22">
        <f t="shared" si="2"/>
        <v>4.2639319784939289E-2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527865.88679999998</v>
      </c>
      <c r="F15" s="25">
        <f>VLOOKUP(C15,RA!B19:I48,8,0)</f>
        <v>31250.640299999999</v>
      </c>
      <c r="G15" s="16">
        <f t="shared" si="0"/>
        <v>496615.24650000001</v>
      </c>
      <c r="H15" s="27">
        <f>RA!J19</f>
        <v>5.9201856156013299</v>
      </c>
      <c r="I15" s="20">
        <f>VLOOKUP(B15,RMS!B:D,3,FALSE)</f>
        <v>527865.914969231</v>
      </c>
      <c r="J15" s="21">
        <f>VLOOKUP(B15,RMS!B:E,4,FALSE)</f>
        <v>496615.24727606802</v>
      </c>
      <c r="K15" s="22">
        <f t="shared" si="1"/>
        <v>-2.8169231023639441E-2</v>
      </c>
      <c r="L15" s="22">
        <f t="shared" si="2"/>
        <v>-7.7606801642104983E-4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1314400.3186000001</v>
      </c>
      <c r="F16" s="25">
        <f>VLOOKUP(C16,RA!B20:I49,8,0)</f>
        <v>114205.0609</v>
      </c>
      <c r="G16" s="16">
        <f t="shared" si="0"/>
        <v>1200195.2577000002</v>
      </c>
      <c r="H16" s="27">
        <f>RA!J20</f>
        <v>8.6887578528315199</v>
      </c>
      <c r="I16" s="20">
        <f>VLOOKUP(B16,RMS!B:D,3,FALSE)</f>
        <v>1314400.5336245401</v>
      </c>
      <c r="J16" s="21">
        <f>VLOOKUP(B16,RMS!B:E,4,FALSE)</f>
        <v>1200195.2577</v>
      </c>
      <c r="K16" s="22">
        <f t="shared" si="1"/>
        <v>-0.21502453996799886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376315.59220000001</v>
      </c>
      <c r="F17" s="25">
        <f>VLOOKUP(C17,RA!B21:I50,8,0)</f>
        <v>46669.2745</v>
      </c>
      <c r="G17" s="16">
        <f t="shared" si="0"/>
        <v>329646.31770000001</v>
      </c>
      <c r="H17" s="27">
        <f>RA!J21</f>
        <v>12.401631892838701</v>
      </c>
      <c r="I17" s="20">
        <f>VLOOKUP(B17,RMS!B:D,3,FALSE)</f>
        <v>376315.12422915798</v>
      </c>
      <c r="J17" s="21">
        <f>VLOOKUP(B17,RMS!B:E,4,FALSE)</f>
        <v>329646.31762920303</v>
      </c>
      <c r="K17" s="22">
        <f t="shared" si="1"/>
        <v>0.46797084202989936</v>
      </c>
      <c r="L17" s="22">
        <f t="shared" si="2"/>
        <v>7.0796988438814878E-5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1284340.8467000001</v>
      </c>
      <c r="F18" s="25">
        <f>VLOOKUP(C18,RA!B22:I51,8,0)</f>
        <v>80903.488400000002</v>
      </c>
      <c r="G18" s="16">
        <f t="shared" si="0"/>
        <v>1203437.3583000002</v>
      </c>
      <c r="H18" s="27">
        <f>RA!J22</f>
        <v>6.2992225629103302</v>
      </c>
      <c r="I18" s="20">
        <f>VLOOKUP(B18,RMS!B:D,3,FALSE)</f>
        <v>1284342.31254296</v>
      </c>
      <c r="J18" s="21">
        <f>VLOOKUP(B18,RMS!B:E,4,FALSE)</f>
        <v>1203437.35838112</v>
      </c>
      <c r="K18" s="22">
        <f t="shared" si="1"/>
        <v>-1.4658429599367082</v>
      </c>
      <c r="L18" s="22">
        <f t="shared" si="2"/>
        <v>-8.1119826063513756E-5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3117493.0430999999</v>
      </c>
      <c r="F19" s="25">
        <f>VLOOKUP(C19,RA!B23:I52,8,0)</f>
        <v>180198.1415</v>
      </c>
      <c r="G19" s="16">
        <f t="shared" si="0"/>
        <v>2937294.9016</v>
      </c>
      <c r="H19" s="27">
        <f>RA!J23</f>
        <v>5.78022593823699</v>
      </c>
      <c r="I19" s="20">
        <f>VLOOKUP(B19,RMS!B:D,3,FALSE)</f>
        <v>3117495.3798076902</v>
      </c>
      <c r="J19" s="21">
        <f>VLOOKUP(B19,RMS!B:E,4,FALSE)</f>
        <v>2937294.9370897398</v>
      </c>
      <c r="K19" s="22">
        <f t="shared" si="1"/>
        <v>-2.3367076902650297</v>
      </c>
      <c r="L19" s="22">
        <f t="shared" si="2"/>
        <v>-3.548973985016346E-2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336662.31339999998</v>
      </c>
      <c r="F20" s="25">
        <f>VLOOKUP(C20,RA!B24:I53,8,0)</f>
        <v>42321.02</v>
      </c>
      <c r="G20" s="16">
        <f t="shared" si="0"/>
        <v>294341.29339999997</v>
      </c>
      <c r="H20" s="27">
        <f>RA!J24</f>
        <v>12.5707625461829</v>
      </c>
      <c r="I20" s="20">
        <f>VLOOKUP(B20,RMS!B:D,3,FALSE)</f>
        <v>336662.47010551399</v>
      </c>
      <c r="J20" s="21">
        <f>VLOOKUP(B20,RMS!B:E,4,FALSE)</f>
        <v>294341.27703512</v>
      </c>
      <c r="K20" s="22">
        <f t="shared" si="1"/>
        <v>-0.15670551400398836</v>
      </c>
      <c r="L20" s="22">
        <f t="shared" si="2"/>
        <v>1.6364879964385182E-2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338783.15620000003</v>
      </c>
      <c r="F21" s="25">
        <f>VLOOKUP(C21,RA!B25:I54,8,0)</f>
        <v>16440.737400000002</v>
      </c>
      <c r="G21" s="16">
        <f t="shared" si="0"/>
        <v>322342.41880000004</v>
      </c>
      <c r="H21" s="27">
        <f>RA!J25</f>
        <v>4.85287922351554</v>
      </c>
      <c r="I21" s="20">
        <f>VLOOKUP(B21,RMS!B:D,3,FALSE)</f>
        <v>338783.13363834098</v>
      </c>
      <c r="J21" s="21">
        <f>VLOOKUP(B21,RMS!B:E,4,FALSE)</f>
        <v>322342.40888211399</v>
      </c>
      <c r="K21" s="22">
        <f t="shared" si="1"/>
        <v>2.2561659046914428E-2</v>
      </c>
      <c r="L21" s="22">
        <f t="shared" si="2"/>
        <v>9.9178860546089709E-3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627251.72149999999</v>
      </c>
      <c r="F22" s="25">
        <f>VLOOKUP(C22,RA!B26:I55,8,0)</f>
        <v>117108.7699</v>
      </c>
      <c r="G22" s="16">
        <f t="shared" si="0"/>
        <v>510142.95159999997</v>
      </c>
      <c r="H22" s="27">
        <f>RA!J26</f>
        <v>18.670139257640901</v>
      </c>
      <c r="I22" s="20">
        <f>VLOOKUP(B22,RMS!B:D,3,FALSE)</f>
        <v>627251.695991377</v>
      </c>
      <c r="J22" s="21">
        <f>VLOOKUP(B22,RMS!B:E,4,FALSE)</f>
        <v>510142.950241204</v>
      </c>
      <c r="K22" s="22">
        <f t="shared" si="1"/>
        <v>2.5508622988127172E-2</v>
      </c>
      <c r="L22" s="22">
        <f t="shared" si="2"/>
        <v>1.3587959692813456E-3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299149.62050000002</v>
      </c>
      <c r="F23" s="25">
        <f>VLOOKUP(C23,RA!B27:I56,8,0)</f>
        <v>78203.075700000001</v>
      </c>
      <c r="G23" s="16">
        <f t="shared" si="0"/>
        <v>220946.54480000003</v>
      </c>
      <c r="H23" s="27">
        <f>RA!J27</f>
        <v>26.1417933839565</v>
      </c>
      <c r="I23" s="20">
        <f>VLOOKUP(B23,RMS!B:D,3,FALSE)</f>
        <v>299149.36856364098</v>
      </c>
      <c r="J23" s="21">
        <f>VLOOKUP(B23,RMS!B:E,4,FALSE)</f>
        <v>220946.551052016</v>
      </c>
      <c r="K23" s="22">
        <f t="shared" si="1"/>
        <v>0.25193635903997347</v>
      </c>
      <c r="L23" s="22">
        <f t="shared" si="2"/>
        <v>-6.2520159699488431E-3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1090672.7745000001</v>
      </c>
      <c r="F24" s="25">
        <f>VLOOKUP(C24,RA!B28:I57,8,0)</f>
        <v>64463.449500000002</v>
      </c>
      <c r="G24" s="16">
        <f t="shared" si="0"/>
        <v>1026209.3250000001</v>
      </c>
      <c r="H24" s="27">
        <f>RA!J28</f>
        <v>5.9104298747671704</v>
      </c>
      <c r="I24" s="20">
        <f>VLOOKUP(B24,RMS!B:D,3,FALSE)</f>
        <v>1090673.32780885</v>
      </c>
      <c r="J24" s="21">
        <f>VLOOKUP(B24,RMS!B:E,4,FALSE)</f>
        <v>1026209.3224584101</v>
      </c>
      <c r="K24" s="22">
        <f t="shared" si="1"/>
        <v>-0.55330884992145002</v>
      </c>
      <c r="L24" s="22">
        <f t="shared" si="2"/>
        <v>2.5415900163352489E-3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825081.76280000003</v>
      </c>
      <c r="F25" s="25">
        <f>VLOOKUP(C25,RA!B29:I58,8,0)</f>
        <v>125465.0104</v>
      </c>
      <c r="G25" s="16">
        <f t="shared" si="0"/>
        <v>699616.7524</v>
      </c>
      <c r="H25" s="27">
        <f>RA!J29</f>
        <v>15.206372999231199</v>
      </c>
      <c r="I25" s="20">
        <f>VLOOKUP(B25,RMS!B:D,3,FALSE)</f>
        <v>825081.76454159303</v>
      </c>
      <c r="J25" s="21">
        <f>VLOOKUP(B25,RMS!B:E,4,FALSE)</f>
        <v>699616.72435948905</v>
      </c>
      <c r="K25" s="22">
        <f t="shared" si="1"/>
        <v>-1.7415930051356554E-3</v>
      </c>
      <c r="L25" s="22">
        <f t="shared" si="2"/>
        <v>2.8040510951541364E-2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1262105.446</v>
      </c>
      <c r="F26" s="25">
        <f>VLOOKUP(C26,RA!B30:I59,8,0)</f>
        <v>156178.20559999999</v>
      </c>
      <c r="G26" s="16">
        <f t="shared" si="0"/>
        <v>1105927.2404</v>
      </c>
      <c r="H26" s="27">
        <f>RA!J30</f>
        <v>12.374418167275699</v>
      </c>
      <c r="I26" s="20">
        <f>VLOOKUP(B26,RMS!B:D,3,FALSE)</f>
        <v>1262105.4734795699</v>
      </c>
      <c r="J26" s="21">
        <f>VLOOKUP(B26,RMS!B:E,4,FALSE)</f>
        <v>1105927.2165689401</v>
      </c>
      <c r="K26" s="22">
        <f t="shared" si="1"/>
        <v>-2.7479569893330336E-2</v>
      </c>
      <c r="L26" s="22">
        <f t="shared" si="2"/>
        <v>2.3831059923395514E-2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799256.09990000003</v>
      </c>
      <c r="F27" s="25">
        <f>VLOOKUP(C27,RA!B31:I60,8,0)</f>
        <v>51571.278299999998</v>
      </c>
      <c r="G27" s="16">
        <f t="shared" si="0"/>
        <v>747684.82160000002</v>
      </c>
      <c r="H27" s="27">
        <f>RA!J31</f>
        <v>6.4524097227975403</v>
      </c>
      <c r="I27" s="20">
        <f>VLOOKUP(B27,RMS!B:D,3,FALSE)</f>
        <v>799255.99308849603</v>
      </c>
      <c r="J27" s="21">
        <f>VLOOKUP(B27,RMS!B:E,4,FALSE)</f>
        <v>747684.96384690295</v>
      </c>
      <c r="K27" s="22">
        <f t="shared" si="1"/>
        <v>0.10681150399614125</v>
      </c>
      <c r="L27" s="22">
        <f t="shared" si="2"/>
        <v>-0.14224690292030573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125787.1648</v>
      </c>
      <c r="F28" s="25">
        <f>VLOOKUP(C28,RA!B32:I61,8,0)</f>
        <v>29630.9012</v>
      </c>
      <c r="G28" s="16">
        <f t="shared" si="0"/>
        <v>96156.263600000006</v>
      </c>
      <c r="H28" s="27">
        <f>RA!J32</f>
        <v>23.5563789414546</v>
      </c>
      <c r="I28" s="20">
        <f>VLOOKUP(B28,RMS!B:D,3,FALSE)</f>
        <v>125787.105824711</v>
      </c>
      <c r="J28" s="21">
        <f>VLOOKUP(B28,RMS!B:E,4,FALSE)</f>
        <v>96156.281589037593</v>
      </c>
      <c r="K28" s="22">
        <f t="shared" si="1"/>
        <v>5.8975288993678987E-2</v>
      </c>
      <c r="L28" s="22">
        <f t="shared" si="2"/>
        <v>-1.7989037587540224E-2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206760.41089999999</v>
      </c>
      <c r="F30" s="25">
        <f>VLOOKUP(C30,RA!B34:I64,8,0)</f>
        <v>31624.465800000002</v>
      </c>
      <c r="G30" s="16">
        <f t="shared" si="0"/>
        <v>175135.94509999998</v>
      </c>
      <c r="H30" s="27">
        <f>RA!J34</f>
        <v>0</v>
      </c>
      <c r="I30" s="20">
        <f>VLOOKUP(B30,RMS!B:D,3,FALSE)</f>
        <v>206760.41020000001</v>
      </c>
      <c r="J30" s="21">
        <f>VLOOKUP(B30,RMS!B:E,4,FALSE)</f>
        <v>175135.94510000001</v>
      </c>
      <c r="K30" s="22">
        <f t="shared" si="1"/>
        <v>6.99999975040555E-4</v>
      </c>
      <c r="L30" s="22">
        <f t="shared" si="2"/>
        <v>0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15.295222940573099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131552.12</v>
      </c>
      <c r="F32" s="25">
        <f>VLOOKUP(C32,RA!B34:I65,8,0)</f>
        <v>8021.87</v>
      </c>
      <c r="G32" s="16">
        <f t="shared" si="0"/>
        <v>123530.25</v>
      </c>
      <c r="H32" s="27">
        <f>RA!J34</f>
        <v>0</v>
      </c>
      <c r="I32" s="20">
        <f>VLOOKUP(B32,RMS!B:D,3,FALSE)</f>
        <v>131552.12</v>
      </c>
      <c r="J32" s="21">
        <f>VLOOKUP(B32,RMS!B:E,4,FALSE)</f>
        <v>123530.25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173163.33</v>
      </c>
      <c r="F33" s="25">
        <f>VLOOKUP(C33,RA!B34:I65,8,0)</f>
        <v>-15594.91</v>
      </c>
      <c r="G33" s="16">
        <f t="shared" si="0"/>
        <v>188758.24</v>
      </c>
      <c r="H33" s="27">
        <f>RA!J34</f>
        <v>0</v>
      </c>
      <c r="I33" s="20">
        <f>VLOOKUP(B33,RMS!B:D,3,FALSE)</f>
        <v>173163.33</v>
      </c>
      <c r="J33" s="21">
        <f>VLOOKUP(B33,RMS!B:E,4,FALSE)</f>
        <v>188758.24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38737.599999999999</v>
      </c>
      <c r="F34" s="25">
        <f>VLOOKUP(C34,RA!B34:I66,8,0)</f>
        <v>-2711.13</v>
      </c>
      <c r="G34" s="16">
        <f t="shared" si="0"/>
        <v>41448.729999999996</v>
      </c>
      <c r="H34" s="27">
        <f>RA!J35</f>
        <v>15.295222940573099</v>
      </c>
      <c r="I34" s="20">
        <f>VLOOKUP(B34,RMS!B:D,3,FALSE)</f>
        <v>38737.599999999999</v>
      </c>
      <c r="J34" s="21">
        <f>VLOOKUP(B34,RMS!B:E,4,FALSE)</f>
        <v>41448.730000000003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160657.4</v>
      </c>
      <c r="F35" s="25">
        <f>VLOOKUP(C35,RA!B34:I67,8,0)</f>
        <v>-47756.42</v>
      </c>
      <c r="G35" s="16">
        <f t="shared" si="0"/>
        <v>208413.82</v>
      </c>
      <c r="H35" s="27">
        <f>RA!J34</f>
        <v>0</v>
      </c>
      <c r="I35" s="20">
        <f>VLOOKUP(B35,RMS!B:D,3,FALSE)</f>
        <v>160657.4</v>
      </c>
      <c r="J35" s="21">
        <f>VLOOKUP(B35,RMS!B:E,4,FALSE)</f>
        <v>208413.82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15.295222940573099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53420.513099999996</v>
      </c>
      <c r="F37" s="25">
        <f>VLOOKUP(C37,RA!B8:I68,8,0)</f>
        <v>4142.9969000000001</v>
      </c>
      <c r="G37" s="16">
        <f t="shared" si="0"/>
        <v>49277.516199999998</v>
      </c>
      <c r="H37" s="27">
        <f>RA!J35</f>
        <v>15.295222940573099</v>
      </c>
      <c r="I37" s="20">
        <f>VLOOKUP(B37,RMS!B:D,3,FALSE)</f>
        <v>53420.512820512798</v>
      </c>
      <c r="J37" s="21">
        <f>VLOOKUP(B37,RMS!B:E,4,FALSE)</f>
        <v>49277.517094017101</v>
      </c>
      <c r="K37" s="22">
        <f t="shared" si="1"/>
        <v>2.7948719798587263E-4</v>
      </c>
      <c r="L37" s="22">
        <f t="shared" si="2"/>
        <v>-8.940171028370969E-4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449753.54509999999</v>
      </c>
      <c r="F38" s="25">
        <f>VLOOKUP(C38,RA!B8:I69,8,0)</f>
        <v>24504.672999999999</v>
      </c>
      <c r="G38" s="16">
        <f t="shared" si="0"/>
        <v>425248.87209999998</v>
      </c>
      <c r="H38" s="27">
        <f>RA!J36</f>
        <v>0</v>
      </c>
      <c r="I38" s="20">
        <f>VLOOKUP(B38,RMS!B:D,3,FALSE)</f>
        <v>449753.52925470099</v>
      </c>
      <c r="J38" s="21">
        <f>VLOOKUP(B38,RMS!B:E,4,FALSE)</f>
        <v>425248.87218888901</v>
      </c>
      <c r="K38" s="22">
        <f t="shared" si="1"/>
        <v>1.5845298999920487E-2</v>
      </c>
      <c r="L38" s="22">
        <f t="shared" si="2"/>
        <v>-8.8889035396277905E-5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80882.960000000006</v>
      </c>
      <c r="F39" s="25">
        <f>VLOOKUP(C39,RA!B9:I70,8,0)</f>
        <v>-6969.49</v>
      </c>
      <c r="G39" s="16">
        <f t="shared" si="0"/>
        <v>87852.450000000012</v>
      </c>
      <c r="H39" s="27">
        <f>RA!J37</f>
        <v>6.0978644813933798</v>
      </c>
      <c r="I39" s="20">
        <f>VLOOKUP(B39,RMS!B:D,3,FALSE)</f>
        <v>80882.960000000006</v>
      </c>
      <c r="J39" s="21">
        <f>VLOOKUP(B39,RMS!B:E,4,FALSE)</f>
        <v>87852.45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33563.269999999997</v>
      </c>
      <c r="F40" s="25">
        <f>VLOOKUP(C40,RA!B10:I71,8,0)</f>
        <v>4694.6099999999997</v>
      </c>
      <c r="G40" s="16">
        <f t="shared" si="0"/>
        <v>28868.659999999996</v>
      </c>
      <c r="H40" s="27">
        <f>RA!J38</f>
        <v>-9.0058963407552906</v>
      </c>
      <c r="I40" s="20">
        <f>VLOOKUP(B40,RMS!B:D,3,FALSE)</f>
        <v>33563.269999999997</v>
      </c>
      <c r="J40" s="21">
        <f>VLOOKUP(B40,RMS!B:E,4,FALSE)</f>
        <v>28868.66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-6.9987041014414899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10618.871800000001</v>
      </c>
      <c r="F42" s="25">
        <f>VLOOKUP(C42,RA!B8:I72,8,0)</f>
        <v>1069.5146999999999</v>
      </c>
      <c r="G42" s="16">
        <f t="shared" si="0"/>
        <v>9549.3571000000011</v>
      </c>
      <c r="H42" s="27">
        <f>RA!J39</f>
        <v>-6.9987041014414899</v>
      </c>
      <c r="I42" s="20">
        <f>VLOOKUP(B42,RMS!B:D,3,FALSE)</f>
        <v>10618.8717948718</v>
      </c>
      <c r="J42" s="21">
        <f>VLOOKUP(B42,RMS!B:E,4,FALSE)</f>
        <v>9549.3572649572707</v>
      </c>
      <c r="K42" s="22">
        <f t="shared" si="1"/>
        <v>5.1282004278618842E-6</v>
      </c>
      <c r="L42" s="22">
        <f t="shared" si="2"/>
        <v>-1.6495726958964951E-4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19202062.354800001</v>
      </c>
      <c r="E7" s="53">
        <v>15922990.620999999</v>
      </c>
      <c r="F7" s="54">
        <v>120.593315739792</v>
      </c>
      <c r="G7" s="53">
        <v>16660562.0416</v>
      </c>
      <c r="H7" s="54">
        <v>15.2545892920905</v>
      </c>
      <c r="I7" s="53">
        <v>1917251.0669</v>
      </c>
      <c r="J7" s="54">
        <v>9.9846101500693205</v>
      </c>
      <c r="K7" s="53">
        <v>1958692.7751</v>
      </c>
      <c r="L7" s="54">
        <v>11.756462778442399</v>
      </c>
      <c r="M7" s="54">
        <v>-2.1157839926113E-2</v>
      </c>
      <c r="N7" s="53">
        <v>19202062.354800001</v>
      </c>
      <c r="O7" s="53">
        <v>5323452181.0494003</v>
      </c>
      <c r="P7" s="53">
        <v>1043830</v>
      </c>
      <c r="Q7" s="53">
        <v>1032908</v>
      </c>
      <c r="R7" s="54">
        <v>1.0574029826470499</v>
      </c>
      <c r="S7" s="53">
        <v>18.395775514020499</v>
      </c>
      <c r="T7" s="53">
        <v>19.7477600282891</v>
      </c>
      <c r="U7" s="55">
        <v>-7.3494292928186802</v>
      </c>
    </row>
    <row r="8" spans="1:23" ht="12" thickBot="1">
      <c r="A8" s="73">
        <v>42614</v>
      </c>
      <c r="B8" s="71" t="s">
        <v>6</v>
      </c>
      <c r="C8" s="72"/>
      <c r="D8" s="56">
        <v>893371.98300000001</v>
      </c>
      <c r="E8" s="56">
        <v>505138.72570000001</v>
      </c>
      <c r="F8" s="57">
        <v>176.856759845922</v>
      </c>
      <c r="G8" s="56">
        <v>671218.0442</v>
      </c>
      <c r="H8" s="57">
        <v>33.097134488507002</v>
      </c>
      <c r="I8" s="56">
        <v>224693.88519999999</v>
      </c>
      <c r="J8" s="57">
        <v>25.151212426145701</v>
      </c>
      <c r="K8" s="56">
        <v>167508.0252</v>
      </c>
      <c r="L8" s="57">
        <v>24.955828683009699</v>
      </c>
      <c r="M8" s="57">
        <v>0.34139176276313699</v>
      </c>
      <c r="N8" s="56">
        <v>893371.98300000001</v>
      </c>
      <c r="O8" s="56">
        <v>190899135.76750001</v>
      </c>
      <c r="P8" s="56">
        <v>33687</v>
      </c>
      <c r="Q8" s="56">
        <v>34808</v>
      </c>
      <c r="R8" s="57">
        <v>-3.22052401746725</v>
      </c>
      <c r="S8" s="56">
        <v>26.519784575652299</v>
      </c>
      <c r="T8" s="56">
        <v>26.881367668352102</v>
      </c>
      <c r="U8" s="58">
        <v>-1.36344656823397</v>
      </c>
    </row>
    <row r="9" spans="1:23" ht="12" thickBot="1">
      <c r="A9" s="74"/>
      <c r="B9" s="71" t="s">
        <v>7</v>
      </c>
      <c r="C9" s="72"/>
      <c r="D9" s="56">
        <v>154417.5913</v>
      </c>
      <c r="E9" s="56">
        <v>216087.97289999999</v>
      </c>
      <c r="F9" s="57">
        <v>71.460521021898998</v>
      </c>
      <c r="G9" s="56">
        <v>155275.9045</v>
      </c>
      <c r="H9" s="57">
        <v>-0.55276651117495101</v>
      </c>
      <c r="I9" s="56">
        <v>39728.503299999997</v>
      </c>
      <c r="J9" s="57">
        <v>25.7279646480278</v>
      </c>
      <c r="K9" s="56">
        <v>28018.183099999998</v>
      </c>
      <c r="L9" s="57">
        <v>18.0441280894294</v>
      </c>
      <c r="M9" s="57">
        <v>0.41795430339663903</v>
      </c>
      <c r="N9" s="56">
        <v>154417.5913</v>
      </c>
      <c r="O9" s="56">
        <v>28590048.639600001</v>
      </c>
      <c r="P9" s="56">
        <v>8092</v>
      </c>
      <c r="Q9" s="56">
        <v>10382</v>
      </c>
      <c r="R9" s="57">
        <v>-22.057407050664601</v>
      </c>
      <c r="S9" s="56">
        <v>19.082747318339099</v>
      </c>
      <c r="T9" s="56">
        <v>21.509233509921</v>
      </c>
      <c r="U9" s="58">
        <v>-12.7156019576384</v>
      </c>
    </row>
    <row r="10" spans="1:23" ht="12" thickBot="1">
      <c r="A10" s="74"/>
      <c r="B10" s="71" t="s">
        <v>8</v>
      </c>
      <c r="C10" s="72"/>
      <c r="D10" s="56">
        <v>136381.86550000001</v>
      </c>
      <c r="E10" s="56">
        <v>147902.45499999999</v>
      </c>
      <c r="F10" s="57">
        <v>92.210684062005598</v>
      </c>
      <c r="G10" s="56">
        <v>129570.0102</v>
      </c>
      <c r="H10" s="57">
        <v>5.25727773694351</v>
      </c>
      <c r="I10" s="56">
        <v>39676.884899999997</v>
      </c>
      <c r="J10" s="57">
        <v>29.092493165816101</v>
      </c>
      <c r="K10" s="56">
        <v>33509.879800000002</v>
      </c>
      <c r="L10" s="57">
        <v>25.8623733596032</v>
      </c>
      <c r="M10" s="57">
        <v>0.184035428858805</v>
      </c>
      <c r="N10" s="56">
        <v>136381.86550000001</v>
      </c>
      <c r="O10" s="56">
        <v>46331822.103</v>
      </c>
      <c r="P10" s="56">
        <v>108516</v>
      </c>
      <c r="Q10" s="56">
        <v>106655</v>
      </c>
      <c r="R10" s="57">
        <v>1.74487834606911</v>
      </c>
      <c r="S10" s="56">
        <v>1.2567903857495699</v>
      </c>
      <c r="T10" s="56">
        <v>1.63791181848015</v>
      </c>
      <c r="U10" s="58">
        <v>-30.3249799689765</v>
      </c>
    </row>
    <row r="11" spans="1:23" ht="12" thickBot="1">
      <c r="A11" s="74"/>
      <c r="B11" s="71" t="s">
        <v>9</v>
      </c>
      <c r="C11" s="72"/>
      <c r="D11" s="56">
        <v>69739.247199999998</v>
      </c>
      <c r="E11" s="56">
        <v>55814.159399999997</v>
      </c>
      <c r="F11" s="57">
        <v>124.94902359848101</v>
      </c>
      <c r="G11" s="56">
        <v>50039.771999999997</v>
      </c>
      <c r="H11" s="57">
        <v>39.367635807773098</v>
      </c>
      <c r="I11" s="56">
        <v>16310.271699999999</v>
      </c>
      <c r="J11" s="57">
        <v>23.387507543958701</v>
      </c>
      <c r="K11" s="56">
        <v>12280.3683</v>
      </c>
      <c r="L11" s="57">
        <v>24.5412155355144</v>
      </c>
      <c r="M11" s="57">
        <v>0.32815818724264201</v>
      </c>
      <c r="N11" s="56">
        <v>69739.247199999998</v>
      </c>
      <c r="O11" s="56">
        <v>15792165.4651</v>
      </c>
      <c r="P11" s="56">
        <v>2864</v>
      </c>
      <c r="Q11" s="56">
        <v>2762</v>
      </c>
      <c r="R11" s="57">
        <v>3.69297610427226</v>
      </c>
      <c r="S11" s="56">
        <v>24.350295810055901</v>
      </c>
      <c r="T11" s="56">
        <v>22.9233553946416</v>
      </c>
      <c r="U11" s="58">
        <v>5.8600537198608702</v>
      </c>
    </row>
    <row r="12" spans="1:23" ht="12" thickBot="1">
      <c r="A12" s="74"/>
      <c r="B12" s="71" t="s">
        <v>10</v>
      </c>
      <c r="C12" s="72"/>
      <c r="D12" s="56">
        <v>279245.29719999997</v>
      </c>
      <c r="E12" s="56">
        <v>149847.98209999999</v>
      </c>
      <c r="F12" s="57">
        <v>186.35239079405699</v>
      </c>
      <c r="G12" s="56">
        <v>138700.147</v>
      </c>
      <c r="H12" s="57">
        <v>101.33020998168099</v>
      </c>
      <c r="I12" s="56">
        <v>70375.043399999995</v>
      </c>
      <c r="J12" s="57">
        <v>25.201872370153598</v>
      </c>
      <c r="K12" s="56">
        <v>37382.731399999997</v>
      </c>
      <c r="L12" s="57">
        <v>26.952193064366401</v>
      </c>
      <c r="M12" s="57">
        <v>0.88255487933661203</v>
      </c>
      <c r="N12" s="56">
        <v>279245.29719999997</v>
      </c>
      <c r="O12" s="56">
        <v>56327772.121100001</v>
      </c>
      <c r="P12" s="56">
        <v>2802</v>
      </c>
      <c r="Q12" s="56">
        <v>2430</v>
      </c>
      <c r="R12" s="57">
        <v>15.3086419753086</v>
      </c>
      <c r="S12" s="56">
        <v>99.659278087080693</v>
      </c>
      <c r="T12" s="56">
        <v>98.989031358024704</v>
      </c>
      <c r="U12" s="58">
        <v>0.67253821412425296</v>
      </c>
    </row>
    <row r="13" spans="1:23" ht="12" thickBot="1">
      <c r="A13" s="74"/>
      <c r="B13" s="71" t="s">
        <v>11</v>
      </c>
      <c r="C13" s="72"/>
      <c r="D13" s="56">
        <v>316056.60159999999</v>
      </c>
      <c r="E13" s="56">
        <v>204711.54139999999</v>
      </c>
      <c r="F13" s="57">
        <v>154.39119818966901</v>
      </c>
      <c r="G13" s="56">
        <v>282487.91409999999</v>
      </c>
      <c r="H13" s="57">
        <v>11.883229626637</v>
      </c>
      <c r="I13" s="56">
        <v>90313.845000000001</v>
      </c>
      <c r="J13" s="57">
        <v>28.5752123331063</v>
      </c>
      <c r="K13" s="56">
        <v>78742.869200000001</v>
      </c>
      <c r="L13" s="57">
        <v>27.874774554824</v>
      </c>
      <c r="M13" s="57">
        <v>0.14694633199878401</v>
      </c>
      <c r="N13" s="56">
        <v>316056.60159999999</v>
      </c>
      <c r="O13" s="56">
        <v>81511730.365899995</v>
      </c>
      <c r="P13" s="56">
        <v>14430</v>
      </c>
      <c r="Q13" s="56">
        <v>15035</v>
      </c>
      <c r="R13" s="57">
        <v>-4.0239441303624899</v>
      </c>
      <c r="S13" s="56">
        <v>21.902744393624399</v>
      </c>
      <c r="T13" s="56">
        <v>23.569299607582298</v>
      </c>
      <c r="U13" s="58">
        <v>-7.6088876535628396</v>
      </c>
    </row>
    <row r="14" spans="1:23" ht="12" thickBot="1">
      <c r="A14" s="74"/>
      <c r="B14" s="71" t="s">
        <v>12</v>
      </c>
      <c r="C14" s="72"/>
      <c r="D14" s="56">
        <v>99934.022299999997</v>
      </c>
      <c r="E14" s="56">
        <v>91451.654800000004</v>
      </c>
      <c r="F14" s="57">
        <v>109.27524769076101</v>
      </c>
      <c r="G14" s="56">
        <v>108698.8695</v>
      </c>
      <c r="H14" s="57">
        <v>-8.0634207515838003</v>
      </c>
      <c r="I14" s="56">
        <v>20813.8593</v>
      </c>
      <c r="J14" s="57">
        <v>20.827600872020501</v>
      </c>
      <c r="K14" s="56">
        <v>22834.547900000001</v>
      </c>
      <c r="L14" s="57">
        <v>21.0071622686011</v>
      </c>
      <c r="M14" s="57">
        <v>-8.8492603788315E-2</v>
      </c>
      <c r="N14" s="56">
        <v>99934.022299999997</v>
      </c>
      <c r="O14" s="56">
        <v>35823147.8495</v>
      </c>
      <c r="P14" s="56">
        <v>2294</v>
      </c>
      <c r="Q14" s="56">
        <v>2302</v>
      </c>
      <c r="R14" s="57">
        <v>-0.347523892267598</v>
      </c>
      <c r="S14" s="56">
        <v>43.563218090671299</v>
      </c>
      <c r="T14" s="56">
        <v>43.677000173762003</v>
      </c>
      <c r="U14" s="58">
        <v>-0.26118842472519699</v>
      </c>
    </row>
    <row r="15" spans="1:23" ht="12" thickBot="1">
      <c r="A15" s="74"/>
      <c r="B15" s="71" t="s">
        <v>13</v>
      </c>
      <c r="C15" s="72"/>
      <c r="D15" s="56">
        <v>99359.309099999999</v>
      </c>
      <c r="E15" s="56">
        <v>109849.25659999999</v>
      </c>
      <c r="F15" s="57">
        <v>90.450597642005405</v>
      </c>
      <c r="G15" s="56">
        <v>101024.4973</v>
      </c>
      <c r="H15" s="57">
        <v>-1.64830139669501</v>
      </c>
      <c r="I15" s="56">
        <v>3904.8409000000001</v>
      </c>
      <c r="J15" s="57">
        <v>3.9300201816721398</v>
      </c>
      <c r="K15" s="56">
        <v>5180.9728999999998</v>
      </c>
      <c r="L15" s="57">
        <v>5.1284322500657504</v>
      </c>
      <c r="M15" s="57">
        <v>-0.246311267136719</v>
      </c>
      <c r="N15" s="56">
        <v>99359.309099999999</v>
      </c>
      <c r="O15" s="56">
        <v>30945145.795699999</v>
      </c>
      <c r="P15" s="56">
        <v>5465</v>
      </c>
      <c r="Q15" s="56">
        <v>5038</v>
      </c>
      <c r="R15" s="57">
        <v>8.4755855498213499</v>
      </c>
      <c r="S15" s="56">
        <v>18.181026367795099</v>
      </c>
      <c r="T15" s="56">
        <v>21.178414767764998</v>
      </c>
      <c r="U15" s="58">
        <v>-16.486354176788101</v>
      </c>
    </row>
    <row r="16" spans="1:23" ht="12" thickBot="1">
      <c r="A16" s="74"/>
      <c r="B16" s="71" t="s">
        <v>14</v>
      </c>
      <c r="C16" s="72"/>
      <c r="D16" s="56">
        <v>1155892.9606999999</v>
      </c>
      <c r="E16" s="56">
        <v>770852.94160000002</v>
      </c>
      <c r="F16" s="57">
        <v>149.94986700067599</v>
      </c>
      <c r="G16" s="56">
        <v>874421.66579999996</v>
      </c>
      <c r="H16" s="57">
        <v>32.189423696688102</v>
      </c>
      <c r="I16" s="56">
        <v>-63999.346700000002</v>
      </c>
      <c r="J16" s="57">
        <v>-5.5367883425159397</v>
      </c>
      <c r="K16" s="56">
        <v>28489.4202</v>
      </c>
      <c r="L16" s="57">
        <v>3.2580871808494498</v>
      </c>
      <c r="M16" s="57">
        <v>-3.2464250325459401</v>
      </c>
      <c r="N16" s="56">
        <v>1155892.9606999999</v>
      </c>
      <c r="O16" s="56">
        <v>276903018.96780002</v>
      </c>
      <c r="P16" s="56">
        <v>50635</v>
      </c>
      <c r="Q16" s="56">
        <v>55555</v>
      </c>
      <c r="R16" s="57">
        <v>-8.8560885608856097</v>
      </c>
      <c r="S16" s="56">
        <v>22.827944321121802</v>
      </c>
      <c r="T16" s="56">
        <v>23.846336146161502</v>
      </c>
      <c r="U16" s="58">
        <v>-4.4611630846559898</v>
      </c>
    </row>
    <row r="17" spans="1:21" ht="12" thickBot="1">
      <c r="A17" s="74"/>
      <c r="B17" s="71" t="s">
        <v>15</v>
      </c>
      <c r="C17" s="72"/>
      <c r="D17" s="56">
        <v>788307.08559999999</v>
      </c>
      <c r="E17" s="56">
        <v>808732.72450000001</v>
      </c>
      <c r="F17" s="57">
        <v>97.474364733710004</v>
      </c>
      <c r="G17" s="56">
        <v>1015726.2217</v>
      </c>
      <c r="H17" s="57">
        <v>-22.389806548399701</v>
      </c>
      <c r="I17" s="56">
        <v>118708.7622</v>
      </c>
      <c r="J17" s="57">
        <v>15.058695319178501</v>
      </c>
      <c r="K17" s="56">
        <v>69360.016000000003</v>
      </c>
      <c r="L17" s="57">
        <v>6.8286133131340803</v>
      </c>
      <c r="M17" s="57">
        <v>0.71148694948397895</v>
      </c>
      <c r="N17" s="56">
        <v>788307.08559999999</v>
      </c>
      <c r="O17" s="56">
        <v>273323550.63849998</v>
      </c>
      <c r="P17" s="56">
        <v>17480</v>
      </c>
      <c r="Q17" s="56">
        <v>16551</v>
      </c>
      <c r="R17" s="57">
        <v>5.6129539000664597</v>
      </c>
      <c r="S17" s="56">
        <v>45.097659359267702</v>
      </c>
      <c r="T17" s="56">
        <v>77.563690042897704</v>
      </c>
      <c r="U17" s="58">
        <v>-71.990500493587305</v>
      </c>
    </row>
    <row r="18" spans="1:21" ht="12" thickBot="1">
      <c r="A18" s="74"/>
      <c r="B18" s="71" t="s">
        <v>16</v>
      </c>
      <c r="C18" s="72"/>
      <c r="D18" s="56">
        <v>1545080.6233999999</v>
      </c>
      <c r="E18" s="56">
        <v>1148498.0556000001</v>
      </c>
      <c r="F18" s="57">
        <v>134.53053889523699</v>
      </c>
      <c r="G18" s="56">
        <v>1353486.5855</v>
      </c>
      <c r="H18" s="57">
        <v>14.155591932167001</v>
      </c>
      <c r="I18" s="56">
        <v>221089.2837</v>
      </c>
      <c r="J18" s="57">
        <v>14.3092392948069</v>
      </c>
      <c r="K18" s="56">
        <v>231585.03779999999</v>
      </c>
      <c r="L18" s="57">
        <v>17.1102573369391</v>
      </c>
      <c r="M18" s="57">
        <v>-4.5321382588906001E-2</v>
      </c>
      <c r="N18" s="56">
        <v>1545080.6233999999</v>
      </c>
      <c r="O18" s="56">
        <v>550051150.80690002</v>
      </c>
      <c r="P18" s="56">
        <v>73819</v>
      </c>
      <c r="Q18" s="56">
        <v>81547</v>
      </c>
      <c r="R18" s="57">
        <v>-9.4767434730891402</v>
      </c>
      <c r="S18" s="56">
        <v>20.930663154472398</v>
      </c>
      <c r="T18" s="56">
        <v>22.6498834561664</v>
      </c>
      <c r="U18" s="58">
        <v>-8.2138835688376002</v>
      </c>
    </row>
    <row r="19" spans="1:21" ht="12" thickBot="1">
      <c r="A19" s="74"/>
      <c r="B19" s="71" t="s">
        <v>17</v>
      </c>
      <c r="C19" s="72"/>
      <c r="D19" s="56">
        <v>527865.88679999998</v>
      </c>
      <c r="E19" s="56">
        <v>456827.13909999997</v>
      </c>
      <c r="F19" s="57">
        <v>115.55046572757399</v>
      </c>
      <c r="G19" s="56">
        <v>422510.54300000001</v>
      </c>
      <c r="H19" s="57">
        <v>24.9355538093638</v>
      </c>
      <c r="I19" s="56">
        <v>31250.640299999999</v>
      </c>
      <c r="J19" s="57">
        <v>5.9201856156013299</v>
      </c>
      <c r="K19" s="56">
        <v>54970.812700000002</v>
      </c>
      <c r="L19" s="57">
        <v>13.010518580124501</v>
      </c>
      <c r="M19" s="57">
        <v>-0.43150485202850197</v>
      </c>
      <c r="N19" s="56">
        <v>527865.88679999998</v>
      </c>
      <c r="O19" s="56">
        <v>158662279.5458</v>
      </c>
      <c r="P19" s="56">
        <v>10458</v>
      </c>
      <c r="Q19" s="56">
        <v>10866</v>
      </c>
      <c r="R19" s="57">
        <v>-3.7548315847597999</v>
      </c>
      <c r="S19" s="56">
        <v>50.474840963855399</v>
      </c>
      <c r="T19" s="56">
        <v>60.013973872630203</v>
      </c>
      <c r="U19" s="58">
        <v>-18.898787448593801</v>
      </c>
    </row>
    <row r="20" spans="1:21" ht="12" thickBot="1">
      <c r="A20" s="74"/>
      <c r="B20" s="71" t="s">
        <v>18</v>
      </c>
      <c r="C20" s="72"/>
      <c r="D20" s="56">
        <v>1314400.3186000001</v>
      </c>
      <c r="E20" s="56">
        <v>986319.78819999995</v>
      </c>
      <c r="F20" s="57">
        <v>133.26309928332</v>
      </c>
      <c r="G20" s="56">
        <v>911181.76850000001</v>
      </c>
      <c r="H20" s="57">
        <v>44.252262725118399</v>
      </c>
      <c r="I20" s="56">
        <v>114205.0609</v>
      </c>
      <c r="J20" s="57">
        <v>8.6887578528315199</v>
      </c>
      <c r="K20" s="56">
        <v>97537.776100000003</v>
      </c>
      <c r="L20" s="57">
        <v>10.704535524297</v>
      </c>
      <c r="M20" s="57">
        <v>0.17088030367754101</v>
      </c>
      <c r="N20" s="56">
        <v>1314400.3186000001</v>
      </c>
      <c r="O20" s="56">
        <v>306370494.90399998</v>
      </c>
      <c r="P20" s="56">
        <v>45728</v>
      </c>
      <c r="Q20" s="56">
        <v>43358</v>
      </c>
      <c r="R20" s="57">
        <v>5.4661192859449201</v>
      </c>
      <c r="S20" s="56">
        <v>28.7438838042337</v>
      </c>
      <c r="T20" s="56">
        <v>23.626246542737199</v>
      </c>
      <c r="U20" s="58">
        <v>17.804265061573702</v>
      </c>
    </row>
    <row r="21" spans="1:21" ht="12" thickBot="1">
      <c r="A21" s="74"/>
      <c r="B21" s="71" t="s">
        <v>19</v>
      </c>
      <c r="C21" s="72"/>
      <c r="D21" s="56">
        <v>376315.59220000001</v>
      </c>
      <c r="E21" s="56">
        <v>351121.4803</v>
      </c>
      <c r="F21" s="57">
        <v>107.175326294043</v>
      </c>
      <c r="G21" s="56">
        <v>309685.538</v>
      </c>
      <c r="H21" s="57">
        <v>21.515390944733099</v>
      </c>
      <c r="I21" s="56">
        <v>46669.2745</v>
      </c>
      <c r="J21" s="57">
        <v>12.401631892838701</v>
      </c>
      <c r="K21" s="56">
        <v>52004.358099999998</v>
      </c>
      <c r="L21" s="57">
        <v>16.792633726409299</v>
      </c>
      <c r="M21" s="57">
        <v>-0.10258916358011901</v>
      </c>
      <c r="N21" s="56">
        <v>376315.59220000001</v>
      </c>
      <c r="O21" s="56">
        <v>101567685.6453</v>
      </c>
      <c r="P21" s="56">
        <v>34204</v>
      </c>
      <c r="Q21" s="56">
        <v>29271</v>
      </c>
      <c r="R21" s="57">
        <v>16.852857777322299</v>
      </c>
      <c r="S21" s="56">
        <v>11.002093094374899</v>
      </c>
      <c r="T21" s="56">
        <v>11.326728260052599</v>
      </c>
      <c r="U21" s="58">
        <v>-2.95066732205404</v>
      </c>
    </row>
    <row r="22" spans="1:21" ht="12" thickBot="1">
      <c r="A22" s="74"/>
      <c r="B22" s="71" t="s">
        <v>20</v>
      </c>
      <c r="C22" s="72"/>
      <c r="D22" s="56">
        <v>1284340.8467000001</v>
      </c>
      <c r="E22" s="56">
        <v>1417351.3696999999</v>
      </c>
      <c r="F22" s="57">
        <v>90.615557592599401</v>
      </c>
      <c r="G22" s="56">
        <v>1218513.1285999999</v>
      </c>
      <c r="H22" s="57">
        <v>5.4022986338795098</v>
      </c>
      <c r="I22" s="56">
        <v>80903.488400000002</v>
      </c>
      <c r="J22" s="57">
        <v>6.2992225629103302</v>
      </c>
      <c r="K22" s="56">
        <v>152867.58540000001</v>
      </c>
      <c r="L22" s="57">
        <v>12.545419643991499</v>
      </c>
      <c r="M22" s="57">
        <v>-0.470760997576403</v>
      </c>
      <c r="N22" s="56">
        <v>1284340.8467000001</v>
      </c>
      <c r="O22" s="56">
        <v>360556390.39770001</v>
      </c>
      <c r="P22" s="56">
        <v>77769</v>
      </c>
      <c r="Q22" s="56">
        <v>81613</v>
      </c>
      <c r="R22" s="57">
        <v>-4.7100339406712202</v>
      </c>
      <c r="S22" s="56">
        <v>16.514817558410201</v>
      </c>
      <c r="T22" s="56">
        <v>16.351542155048801</v>
      </c>
      <c r="U22" s="58">
        <v>0.98866004897636905</v>
      </c>
    </row>
    <row r="23" spans="1:21" ht="12" thickBot="1">
      <c r="A23" s="74"/>
      <c r="B23" s="71" t="s">
        <v>21</v>
      </c>
      <c r="C23" s="72"/>
      <c r="D23" s="56">
        <v>3117493.0430999999</v>
      </c>
      <c r="E23" s="56">
        <v>2645300.0619000001</v>
      </c>
      <c r="F23" s="57">
        <v>117.850261601735</v>
      </c>
      <c r="G23" s="56">
        <v>2791542.1253999998</v>
      </c>
      <c r="H23" s="57">
        <v>11.676374672414999</v>
      </c>
      <c r="I23" s="56">
        <v>180198.1415</v>
      </c>
      <c r="J23" s="57">
        <v>5.78022593823699</v>
      </c>
      <c r="K23" s="56">
        <v>314396.18949999998</v>
      </c>
      <c r="L23" s="57">
        <v>11.262455495094899</v>
      </c>
      <c r="M23" s="57">
        <v>-0.42684374837182898</v>
      </c>
      <c r="N23" s="56">
        <v>3117493.0430999999</v>
      </c>
      <c r="O23" s="56">
        <v>788151208.27199996</v>
      </c>
      <c r="P23" s="56">
        <v>88307</v>
      </c>
      <c r="Q23" s="56">
        <v>86211</v>
      </c>
      <c r="R23" s="57">
        <v>2.4312442727726098</v>
      </c>
      <c r="S23" s="56">
        <v>35.302898333088002</v>
      </c>
      <c r="T23" s="56">
        <v>34.835274741042298</v>
      </c>
      <c r="U23" s="58">
        <v>1.3246039677353401</v>
      </c>
    </row>
    <row r="24" spans="1:21" ht="12" thickBot="1">
      <c r="A24" s="74"/>
      <c r="B24" s="71" t="s">
        <v>22</v>
      </c>
      <c r="C24" s="72"/>
      <c r="D24" s="56">
        <v>336662.31339999998</v>
      </c>
      <c r="E24" s="56">
        <v>255953.34529999999</v>
      </c>
      <c r="F24" s="57">
        <v>131.532687336203</v>
      </c>
      <c r="G24" s="56">
        <v>233215.50219999999</v>
      </c>
      <c r="H24" s="57">
        <v>44.356747396357299</v>
      </c>
      <c r="I24" s="56">
        <v>42321.02</v>
      </c>
      <c r="J24" s="57">
        <v>12.5707625461829</v>
      </c>
      <c r="K24" s="56">
        <v>40703.606200000002</v>
      </c>
      <c r="L24" s="57">
        <v>17.453216366849201</v>
      </c>
      <c r="M24" s="57">
        <v>3.9736375987245998E-2</v>
      </c>
      <c r="N24" s="56">
        <v>336662.31339999998</v>
      </c>
      <c r="O24" s="56">
        <v>75245772.941699997</v>
      </c>
      <c r="P24" s="56">
        <v>32844</v>
      </c>
      <c r="Q24" s="56">
        <v>29715</v>
      </c>
      <c r="R24" s="57">
        <v>10.530035335689</v>
      </c>
      <c r="S24" s="56">
        <v>10.250344458653</v>
      </c>
      <c r="T24" s="56">
        <v>10.5054580649504</v>
      </c>
      <c r="U24" s="58">
        <v>-2.4888295932530999</v>
      </c>
    </row>
    <row r="25" spans="1:21" ht="12" thickBot="1">
      <c r="A25" s="74"/>
      <c r="B25" s="71" t="s">
        <v>23</v>
      </c>
      <c r="C25" s="72"/>
      <c r="D25" s="56">
        <v>338783.15620000003</v>
      </c>
      <c r="E25" s="56">
        <v>328336.6495</v>
      </c>
      <c r="F25" s="57">
        <v>103.181645032898</v>
      </c>
      <c r="G25" s="56">
        <v>238832.5667</v>
      </c>
      <c r="H25" s="57">
        <v>41.849648429876403</v>
      </c>
      <c r="I25" s="56">
        <v>16440.737400000002</v>
      </c>
      <c r="J25" s="57">
        <v>4.85287922351554</v>
      </c>
      <c r="K25" s="56">
        <v>21248.938900000001</v>
      </c>
      <c r="L25" s="57">
        <v>8.8970022780398299</v>
      </c>
      <c r="M25" s="57">
        <v>-0.22627960495476801</v>
      </c>
      <c r="N25" s="56">
        <v>338783.15620000003</v>
      </c>
      <c r="O25" s="56">
        <v>88599719.081599995</v>
      </c>
      <c r="P25" s="56">
        <v>22720</v>
      </c>
      <c r="Q25" s="56">
        <v>20749</v>
      </c>
      <c r="R25" s="57">
        <v>9.4992529760470408</v>
      </c>
      <c r="S25" s="56">
        <v>14.9112304665493</v>
      </c>
      <c r="T25" s="56">
        <v>19.126797036001701</v>
      </c>
      <c r="U25" s="58">
        <v>-28.271084528599602</v>
      </c>
    </row>
    <row r="26" spans="1:21" ht="12" thickBot="1">
      <c r="A26" s="74"/>
      <c r="B26" s="71" t="s">
        <v>24</v>
      </c>
      <c r="C26" s="72"/>
      <c r="D26" s="56">
        <v>627251.72149999999</v>
      </c>
      <c r="E26" s="56">
        <v>525565.63879999996</v>
      </c>
      <c r="F26" s="57">
        <v>119.34793205510501</v>
      </c>
      <c r="G26" s="56">
        <v>458124.6727</v>
      </c>
      <c r="H26" s="57">
        <v>36.917253943830197</v>
      </c>
      <c r="I26" s="56">
        <v>117108.7699</v>
      </c>
      <c r="J26" s="57">
        <v>18.670139257640901</v>
      </c>
      <c r="K26" s="56">
        <v>92766.271900000007</v>
      </c>
      <c r="L26" s="57">
        <v>20.2491324803079</v>
      </c>
      <c r="M26" s="57">
        <v>0.26240677243385002</v>
      </c>
      <c r="N26" s="56">
        <v>627251.72149999999</v>
      </c>
      <c r="O26" s="56">
        <v>174402916.3276</v>
      </c>
      <c r="P26" s="56">
        <v>44397</v>
      </c>
      <c r="Q26" s="56">
        <v>38920</v>
      </c>
      <c r="R26" s="57">
        <v>14.0724563206578</v>
      </c>
      <c r="S26" s="56">
        <v>14.128245635966399</v>
      </c>
      <c r="T26" s="56">
        <v>14.0577200025694</v>
      </c>
      <c r="U26" s="58">
        <v>0.49918181785771298</v>
      </c>
    </row>
    <row r="27" spans="1:21" ht="12" thickBot="1">
      <c r="A27" s="74"/>
      <c r="B27" s="71" t="s">
        <v>25</v>
      </c>
      <c r="C27" s="72"/>
      <c r="D27" s="56">
        <v>299149.62050000002</v>
      </c>
      <c r="E27" s="56">
        <v>316236.47269999998</v>
      </c>
      <c r="F27" s="57">
        <v>94.596811666246495</v>
      </c>
      <c r="G27" s="56">
        <v>244016.117</v>
      </c>
      <c r="H27" s="57">
        <v>22.594205734369599</v>
      </c>
      <c r="I27" s="56">
        <v>78203.075700000001</v>
      </c>
      <c r="J27" s="57">
        <v>26.1417933839565</v>
      </c>
      <c r="K27" s="56">
        <v>72437.896299999993</v>
      </c>
      <c r="L27" s="57">
        <v>29.6857015801132</v>
      </c>
      <c r="M27" s="57">
        <v>7.9587891069112002E-2</v>
      </c>
      <c r="N27" s="56">
        <v>299149.62050000002</v>
      </c>
      <c r="O27" s="56">
        <v>60468826.760600001</v>
      </c>
      <c r="P27" s="56">
        <v>34111</v>
      </c>
      <c r="Q27" s="56">
        <v>34453</v>
      </c>
      <c r="R27" s="57">
        <v>-0.99265666269990904</v>
      </c>
      <c r="S27" s="56">
        <v>8.7698871478408709</v>
      </c>
      <c r="T27" s="56">
        <v>9.0897948132238096</v>
      </c>
      <c r="U27" s="58">
        <v>-3.6477968301074601</v>
      </c>
    </row>
    <row r="28" spans="1:21" ht="12" thickBot="1">
      <c r="A28" s="74"/>
      <c r="B28" s="71" t="s">
        <v>26</v>
      </c>
      <c r="C28" s="72"/>
      <c r="D28" s="56">
        <v>1090672.7745000001</v>
      </c>
      <c r="E28" s="56">
        <v>957016.21580000001</v>
      </c>
      <c r="F28" s="57">
        <v>113.965965935935</v>
      </c>
      <c r="G28" s="56">
        <v>857660.47679999995</v>
      </c>
      <c r="H28" s="57">
        <v>27.168361374117101</v>
      </c>
      <c r="I28" s="56">
        <v>64463.449500000002</v>
      </c>
      <c r="J28" s="57">
        <v>5.9104298747671704</v>
      </c>
      <c r="K28" s="56">
        <v>54131.955099999999</v>
      </c>
      <c r="L28" s="57">
        <v>6.3115832621751098</v>
      </c>
      <c r="M28" s="57">
        <v>0.19085758829353699</v>
      </c>
      <c r="N28" s="56">
        <v>1090672.7745000001</v>
      </c>
      <c r="O28" s="56">
        <v>254061153.7843</v>
      </c>
      <c r="P28" s="56">
        <v>47839</v>
      </c>
      <c r="Q28" s="56">
        <v>47046</v>
      </c>
      <c r="R28" s="57">
        <v>1.68558432172767</v>
      </c>
      <c r="S28" s="56">
        <v>22.798820512552499</v>
      </c>
      <c r="T28" s="56">
        <v>22.858073617310701</v>
      </c>
      <c r="U28" s="58">
        <v>-0.259895483301742</v>
      </c>
    </row>
    <row r="29" spans="1:21" ht="12" thickBot="1">
      <c r="A29" s="74"/>
      <c r="B29" s="71" t="s">
        <v>27</v>
      </c>
      <c r="C29" s="72"/>
      <c r="D29" s="56">
        <v>825081.76280000003</v>
      </c>
      <c r="E29" s="56">
        <v>620966.67469999997</v>
      </c>
      <c r="F29" s="57">
        <v>132.87053821344099</v>
      </c>
      <c r="G29" s="56">
        <v>692923.61659999995</v>
      </c>
      <c r="H29" s="57">
        <v>19.072541768523699</v>
      </c>
      <c r="I29" s="56">
        <v>125465.0104</v>
      </c>
      <c r="J29" s="57">
        <v>15.206372999231199</v>
      </c>
      <c r="K29" s="56">
        <v>113723.9045</v>
      </c>
      <c r="L29" s="57">
        <v>16.412184802996698</v>
      </c>
      <c r="M29" s="57">
        <v>0.103242198301413</v>
      </c>
      <c r="N29" s="56">
        <v>825081.76280000003</v>
      </c>
      <c r="O29" s="56">
        <v>185315668.25470001</v>
      </c>
      <c r="P29" s="56">
        <v>123013</v>
      </c>
      <c r="Q29" s="56">
        <v>117702</v>
      </c>
      <c r="R29" s="57">
        <v>4.51224278262052</v>
      </c>
      <c r="S29" s="56">
        <v>6.7072729126189898</v>
      </c>
      <c r="T29" s="56">
        <v>6.9878181798100298</v>
      </c>
      <c r="U29" s="58">
        <v>-4.1827024313148398</v>
      </c>
    </row>
    <row r="30" spans="1:21" ht="12" thickBot="1">
      <c r="A30" s="74"/>
      <c r="B30" s="71" t="s">
        <v>28</v>
      </c>
      <c r="C30" s="72"/>
      <c r="D30" s="56">
        <v>1262105.446</v>
      </c>
      <c r="E30" s="56">
        <v>939225.28469999996</v>
      </c>
      <c r="F30" s="57">
        <v>134.37728589292999</v>
      </c>
      <c r="G30" s="56">
        <v>977560.59900000005</v>
      </c>
      <c r="H30" s="57">
        <v>29.107642768241298</v>
      </c>
      <c r="I30" s="56">
        <v>156178.20559999999</v>
      </c>
      <c r="J30" s="57">
        <v>12.374418167275699</v>
      </c>
      <c r="K30" s="56">
        <v>144692.80309999999</v>
      </c>
      <c r="L30" s="57">
        <v>14.8014152010642</v>
      </c>
      <c r="M30" s="57">
        <v>7.9377842255653003E-2</v>
      </c>
      <c r="N30" s="56">
        <v>1262105.446</v>
      </c>
      <c r="O30" s="56">
        <v>295758773.3876</v>
      </c>
      <c r="P30" s="56">
        <v>87694</v>
      </c>
      <c r="Q30" s="56">
        <v>84651</v>
      </c>
      <c r="R30" s="57">
        <v>3.5947596602520901</v>
      </c>
      <c r="S30" s="56">
        <v>14.3921527812621</v>
      </c>
      <c r="T30" s="56">
        <v>14.3053792571854</v>
      </c>
      <c r="U30" s="58">
        <v>0.60292247723846104</v>
      </c>
    </row>
    <row r="31" spans="1:21" ht="12" thickBot="1">
      <c r="A31" s="74"/>
      <c r="B31" s="71" t="s">
        <v>29</v>
      </c>
      <c r="C31" s="72"/>
      <c r="D31" s="56">
        <v>799256.09990000003</v>
      </c>
      <c r="E31" s="56">
        <v>1120114.5412999999</v>
      </c>
      <c r="F31" s="57">
        <v>71.354854385908297</v>
      </c>
      <c r="G31" s="56">
        <v>952195.72600000002</v>
      </c>
      <c r="H31" s="57">
        <v>-16.061784560037001</v>
      </c>
      <c r="I31" s="56">
        <v>51571.278299999998</v>
      </c>
      <c r="J31" s="57">
        <v>6.4524097227975403</v>
      </c>
      <c r="K31" s="56">
        <v>28063.184099999999</v>
      </c>
      <c r="L31" s="57">
        <v>2.9472075261131798</v>
      </c>
      <c r="M31" s="57">
        <v>0.83768449496791098</v>
      </c>
      <c r="N31" s="56">
        <v>799256.09990000003</v>
      </c>
      <c r="O31" s="56">
        <v>309375576.3416</v>
      </c>
      <c r="P31" s="56">
        <v>33909</v>
      </c>
      <c r="Q31" s="56">
        <v>35573</v>
      </c>
      <c r="R31" s="57">
        <v>-4.6777050009838899</v>
      </c>
      <c r="S31" s="56">
        <v>23.570618416939499</v>
      </c>
      <c r="T31" s="56">
        <v>23.720444002473801</v>
      </c>
      <c r="U31" s="58">
        <v>-0.63564554346463498</v>
      </c>
    </row>
    <row r="32" spans="1:21" ht="12" thickBot="1">
      <c r="A32" s="74"/>
      <c r="B32" s="71" t="s">
        <v>30</v>
      </c>
      <c r="C32" s="72"/>
      <c r="D32" s="56">
        <v>125787.1648</v>
      </c>
      <c r="E32" s="56">
        <v>88310.576300000001</v>
      </c>
      <c r="F32" s="57">
        <v>142.43725957883899</v>
      </c>
      <c r="G32" s="56">
        <v>103849.6856</v>
      </c>
      <c r="H32" s="57">
        <v>21.124261545188599</v>
      </c>
      <c r="I32" s="56">
        <v>29630.9012</v>
      </c>
      <c r="J32" s="57">
        <v>23.5563789414546</v>
      </c>
      <c r="K32" s="56">
        <v>26844.281599999998</v>
      </c>
      <c r="L32" s="57">
        <v>25.849169831285501</v>
      </c>
      <c r="M32" s="57">
        <v>0.10380682342417399</v>
      </c>
      <c r="N32" s="56">
        <v>125787.1648</v>
      </c>
      <c r="O32" s="56">
        <v>30530035.892499998</v>
      </c>
      <c r="P32" s="56">
        <v>23520</v>
      </c>
      <c r="Q32" s="56">
        <v>22873</v>
      </c>
      <c r="R32" s="57">
        <v>2.82866261531063</v>
      </c>
      <c r="S32" s="56">
        <v>5.3480937414965997</v>
      </c>
      <c r="T32" s="56">
        <v>5.2389761072006298</v>
      </c>
      <c r="U32" s="58">
        <v>2.0403089319342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206760.41089999999</v>
      </c>
      <c r="E35" s="56">
        <v>144231.09409999999</v>
      </c>
      <c r="F35" s="57">
        <v>143.35356199728099</v>
      </c>
      <c r="G35" s="56">
        <v>169572.7513</v>
      </c>
      <c r="H35" s="57">
        <v>21.930209491151899</v>
      </c>
      <c r="I35" s="56">
        <v>31624.465800000002</v>
      </c>
      <c r="J35" s="57">
        <v>15.295222940573099</v>
      </c>
      <c r="K35" s="56">
        <v>18171.531500000001</v>
      </c>
      <c r="L35" s="57">
        <v>10.716068095074901</v>
      </c>
      <c r="M35" s="57">
        <v>0.74033024128978897</v>
      </c>
      <c r="N35" s="56">
        <v>206760.41089999999</v>
      </c>
      <c r="O35" s="56">
        <v>49162253.948299997</v>
      </c>
      <c r="P35" s="56">
        <v>14644</v>
      </c>
      <c r="Q35" s="56">
        <v>14599</v>
      </c>
      <c r="R35" s="57">
        <v>0.30824029043086099</v>
      </c>
      <c r="S35" s="56">
        <v>14.1191212032232</v>
      </c>
      <c r="T35" s="56">
        <v>14.483403541338401</v>
      </c>
      <c r="U35" s="58">
        <v>-2.58006382176338</v>
      </c>
    </row>
    <row r="36" spans="1:21" ht="12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434485.3518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71" t="s">
        <v>64</v>
      </c>
      <c r="C37" s="72"/>
      <c r="D37" s="56">
        <v>131552.12</v>
      </c>
      <c r="E37" s="59"/>
      <c r="F37" s="59"/>
      <c r="G37" s="56">
        <v>41333.08</v>
      </c>
      <c r="H37" s="57">
        <v>218.27320877128</v>
      </c>
      <c r="I37" s="56">
        <v>8021.87</v>
      </c>
      <c r="J37" s="57">
        <v>6.0978644813933798</v>
      </c>
      <c r="K37" s="56">
        <v>1636.67</v>
      </c>
      <c r="L37" s="57">
        <v>3.95970975305978</v>
      </c>
      <c r="M37" s="57">
        <v>3.90133624982434</v>
      </c>
      <c r="N37" s="56">
        <v>131552.12</v>
      </c>
      <c r="O37" s="56">
        <v>40231961.619999997</v>
      </c>
      <c r="P37" s="56">
        <v>112</v>
      </c>
      <c r="Q37" s="56">
        <v>114</v>
      </c>
      <c r="R37" s="57">
        <v>-1.7543859649122899</v>
      </c>
      <c r="S37" s="56">
        <v>1174.5725</v>
      </c>
      <c r="T37" s="56">
        <v>2615.04675438597</v>
      </c>
      <c r="U37" s="58">
        <v>-122.63817298514699</v>
      </c>
    </row>
    <row r="38" spans="1:21" ht="12" thickBot="1">
      <c r="A38" s="74"/>
      <c r="B38" s="71" t="s">
        <v>35</v>
      </c>
      <c r="C38" s="72"/>
      <c r="D38" s="56">
        <v>173163.33</v>
      </c>
      <c r="E38" s="59"/>
      <c r="F38" s="59"/>
      <c r="G38" s="56">
        <v>277480.62</v>
      </c>
      <c r="H38" s="57">
        <v>-37.594441730741401</v>
      </c>
      <c r="I38" s="56">
        <v>-15594.91</v>
      </c>
      <c r="J38" s="57">
        <v>-9.0058963407552906</v>
      </c>
      <c r="K38" s="56">
        <v>-38037.83</v>
      </c>
      <c r="L38" s="57">
        <v>-13.708283483004999</v>
      </c>
      <c r="M38" s="57">
        <v>-0.59001578165736601</v>
      </c>
      <c r="N38" s="56">
        <v>173163.33</v>
      </c>
      <c r="O38" s="56">
        <v>95135021.469999999</v>
      </c>
      <c r="P38" s="56">
        <v>82</v>
      </c>
      <c r="Q38" s="56">
        <v>83</v>
      </c>
      <c r="R38" s="57">
        <v>-1.2048192771084401</v>
      </c>
      <c r="S38" s="56">
        <v>2111.74792682927</v>
      </c>
      <c r="T38" s="56">
        <v>2709.7218072289202</v>
      </c>
      <c r="U38" s="58">
        <v>-28.316536874620699</v>
      </c>
    </row>
    <row r="39" spans="1:21" ht="12" thickBot="1">
      <c r="A39" s="74"/>
      <c r="B39" s="71" t="s">
        <v>36</v>
      </c>
      <c r="C39" s="72"/>
      <c r="D39" s="56">
        <v>38737.599999999999</v>
      </c>
      <c r="E39" s="59"/>
      <c r="F39" s="59"/>
      <c r="G39" s="56">
        <v>39722.230000000003</v>
      </c>
      <c r="H39" s="57">
        <v>-2.4787883258316499</v>
      </c>
      <c r="I39" s="56">
        <v>-2711.13</v>
      </c>
      <c r="J39" s="57">
        <v>-6.9987041014414899</v>
      </c>
      <c r="K39" s="56">
        <v>-1058.0999999999999</v>
      </c>
      <c r="L39" s="57">
        <v>-2.6637477301752699</v>
      </c>
      <c r="M39" s="57">
        <v>1.5622625460731501</v>
      </c>
      <c r="N39" s="56">
        <v>38737.599999999999</v>
      </c>
      <c r="O39" s="56">
        <v>90606733.780000001</v>
      </c>
      <c r="P39" s="56">
        <v>13</v>
      </c>
      <c r="Q39" s="56">
        <v>53</v>
      </c>
      <c r="R39" s="57">
        <v>-75.471698113207594</v>
      </c>
      <c r="S39" s="56">
        <v>2979.81538461538</v>
      </c>
      <c r="T39" s="56">
        <v>2401.0809433962299</v>
      </c>
      <c r="U39" s="58">
        <v>19.421822043309501</v>
      </c>
    </row>
    <row r="40" spans="1:21" ht="12" thickBot="1">
      <c r="A40" s="74"/>
      <c r="B40" s="71" t="s">
        <v>37</v>
      </c>
      <c r="C40" s="72"/>
      <c r="D40" s="56">
        <v>160657.4</v>
      </c>
      <c r="E40" s="59"/>
      <c r="F40" s="59"/>
      <c r="G40" s="56">
        <v>188389.92</v>
      </c>
      <c r="H40" s="57">
        <v>-14.720808841577099</v>
      </c>
      <c r="I40" s="56">
        <v>-47756.42</v>
      </c>
      <c r="J40" s="57">
        <v>-29.725627328713198</v>
      </c>
      <c r="K40" s="56">
        <v>-30508.62</v>
      </c>
      <c r="L40" s="57">
        <v>-16.1944014839011</v>
      </c>
      <c r="M40" s="57">
        <v>0.565341860759353</v>
      </c>
      <c r="N40" s="56">
        <v>160657.4</v>
      </c>
      <c r="O40" s="56">
        <v>67657715.760000005</v>
      </c>
      <c r="P40" s="56">
        <v>101</v>
      </c>
      <c r="Q40" s="56">
        <v>88</v>
      </c>
      <c r="R40" s="57">
        <v>14.7727272727273</v>
      </c>
      <c r="S40" s="56">
        <v>1590.6673267326701</v>
      </c>
      <c r="T40" s="56">
        <v>1969.7762499999999</v>
      </c>
      <c r="U40" s="58">
        <v>-23.833325604671799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6">
        <v>1385.91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71" t="s">
        <v>32</v>
      </c>
      <c r="C42" s="72"/>
      <c r="D42" s="56">
        <v>53420.513099999996</v>
      </c>
      <c r="E42" s="59"/>
      <c r="F42" s="59"/>
      <c r="G42" s="56">
        <v>173336.75150000001</v>
      </c>
      <c r="H42" s="57">
        <v>-69.181080966548507</v>
      </c>
      <c r="I42" s="56">
        <v>4142.9969000000001</v>
      </c>
      <c r="J42" s="57">
        <v>7.7554419820801002</v>
      </c>
      <c r="K42" s="56">
        <v>14115.8415</v>
      </c>
      <c r="L42" s="57">
        <v>8.1435941182963703</v>
      </c>
      <c r="M42" s="57">
        <v>-0.70650018279108595</v>
      </c>
      <c r="N42" s="56">
        <v>53420.513099999996</v>
      </c>
      <c r="O42" s="56">
        <v>17589119.6461</v>
      </c>
      <c r="P42" s="56">
        <v>98</v>
      </c>
      <c r="Q42" s="56">
        <v>116</v>
      </c>
      <c r="R42" s="57">
        <v>-15.517241379310301</v>
      </c>
      <c r="S42" s="56">
        <v>545.10727653061201</v>
      </c>
      <c r="T42" s="56">
        <v>682.11759741379296</v>
      </c>
      <c r="U42" s="58">
        <v>-25.134560990489099</v>
      </c>
    </row>
    <row r="43" spans="1:21" ht="12" thickBot="1">
      <c r="A43" s="74"/>
      <c r="B43" s="71" t="s">
        <v>33</v>
      </c>
      <c r="C43" s="72"/>
      <c r="D43" s="56">
        <v>449753.54509999999</v>
      </c>
      <c r="E43" s="56">
        <v>561226.81900000002</v>
      </c>
      <c r="F43" s="57">
        <v>80.137571811228796</v>
      </c>
      <c r="G43" s="56">
        <v>314119.59490000003</v>
      </c>
      <c r="H43" s="57">
        <v>43.179079688797799</v>
      </c>
      <c r="I43" s="56">
        <v>24504.672999999999</v>
      </c>
      <c r="J43" s="57">
        <v>5.4484668919177803</v>
      </c>
      <c r="K43" s="56">
        <v>13591.452300000001</v>
      </c>
      <c r="L43" s="57">
        <v>4.3268400063761803</v>
      </c>
      <c r="M43" s="57">
        <v>0.80294735684721497</v>
      </c>
      <c r="N43" s="56">
        <v>449753.54509999999</v>
      </c>
      <c r="O43" s="56">
        <v>115769464.4597</v>
      </c>
      <c r="P43" s="56">
        <v>2062</v>
      </c>
      <c r="Q43" s="56">
        <v>1661</v>
      </c>
      <c r="R43" s="57">
        <v>24.142083082480401</v>
      </c>
      <c r="S43" s="56">
        <v>218.11520130940801</v>
      </c>
      <c r="T43" s="56">
        <v>217.71770487658</v>
      </c>
      <c r="U43" s="58">
        <v>0.18224150835966199</v>
      </c>
    </row>
    <row r="44" spans="1:21" ht="12" thickBot="1">
      <c r="A44" s="74"/>
      <c r="B44" s="71" t="s">
        <v>38</v>
      </c>
      <c r="C44" s="72"/>
      <c r="D44" s="56">
        <v>80882.960000000006</v>
      </c>
      <c r="E44" s="59"/>
      <c r="F44" s="59"/>
      <c r="G44" s="56">
        <v>104764.15</v>
      </c>
      <c r="H44" s="57">
        <v>-22.795192821208399</v>
      </c>
      <c r="I44" s="56">
        <v>-6969.49</v>
      </c>
      <c r="J44" s="57">
        <v>-8.6167593273045409</v>
      </c>
      <c r="K44" s="56">
        <v>-6950.35</v>
      </c>
      <c r="L44" s="57">
        <v>-6.63428281525694</v>
      </c>
      <c r="M44" s="57">
        <v>2.753818153043E-3</v>
      </c>
      <c r="N44" s="56">
        <v>80882.960000000006</v>
      </c>
      <c r="O44" s="56">
        <v>45014200.049999997</v>
      </c>
      <c r="P44" s="56">
        <v>72</v>
      </c>
      <c r="Q44" s="56">
        <v>69</v>
      </c>
      <c r="R44" s="57">
        <v>4.3478260869565197</v>
      </c>
      <c r="S44" s="56">
        <v>1123.3744444444401</v>
      </c>
      <c r="T44" s="56">
        <v>1853.7724637681199</v>
      </c>
      <c r="U44" s="58">
        <v>-65.018215692531996</v>
      </c>
    </row>
    <row r="45" spans="1:21" ht="12" thickBot="1">
      <c r="A45" s="74"/>
      <c r="B45" s="71" t="s">
        <v>39</v>
      </c>
      <c r="C45" s="72"/>
      <c r="D45" s="56">
        <v>33563.269999999997</v>
      </c>
      <c r="E45" s="59"/>
      <c r="F45" s="59"/>
      <c r="G45" s="56">
        <v>53447.02</v>
      </c>
      <c r="H45" s="57">
        <v>-37.202728982831999</v>
      </c>
      <c r="I45" s="56">
        <v>4694.6099999999997</v>
      </c>
      <c r="J45" s="57">
        <v>13.9873439030226</v>
      </c>
      <c r="K45" s="56">
        <v>5994.65</v>
      </c>
      <c r="L45" s="57">
        <v>11.2160603154301</v>
      </c>
      <c r="M45" s="57">
        <v>-0.21686670614631401</v>
      </c>
      <c r="N45" s="56">
        <v>33563.269999999997</v>
      </c>
      <c r="O45" s="56">
        <v>19988859.969999999</v>
      </c>
      <c r="P45" s="56">
        <v>34</v>
      </c>
      <c r="Q45" s="56">
        <v>41</v>
      </c>
      <c r="R45" s="57">
        <v>-17.0731707317073</v>
      </c>
      <c r="S45" s="56">
        <v>987.15499999999997</v>
      </c>
      <c r="T45" s="56">
        <v>2684.1985365853702</v>
      </c>
      <c r="U45" s="58">
        <v>-171.91257062825699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10618.871800000001</v>
      </c>
      <c r="E47" s="62"/>
      <c r="F47" s="62"/>
      <c r="G47" s="61">
        <v>5934.2259999999997</v>
      </c>
      <c r="H47" s="63">
        <v>78.942827590321002</v>
      </c>
      <c r="I47" s="61">
        <v>1069.5146999999999</v>
      </c>
      <c r="J47" s="63">
        <v>10.0718298529605</v>
      </c>
      <c r="K47" s="61">
        <v>455.91449999999998</v>
      </c>
      <c r="L47" s="63">
        <v>7.6827963747926002</v>
      </c>
      <c r="M47" s="63">
        <v>1.34586682371366</v>
      </c>
      <c r="N47" s="61">
        <v>10618.871800000001</v>
      </c>
      <c r="O47" s="61">
        <v>6300982.0047000004</v>
      </c>
      <c r="P47" s="61">
        <v>15</v>
      </c>
      <c r="Q47" s="61">
        <v>18</v>
      </c>
      <c r="R47" s="63">
        <v>-16.6666666666667</v>
      </c>
      <c r="S47" s="61">
        <v>707.92478666666705</v>
      </c>
      <c r="T47" s="61">
        <v>2311.1252722222198</v>
      </c>
      <c r="U47" s="64">
        <v>-226.46480470112999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95516</v>
      </c>
      <c r="D2" s="37">
        <v>893372.990206838</v>
      </c>
      <c r="E2" s="37">
        <v>668678.11524615402</v>
      </c>
      <c r="F2" s="37">
        <v>183361.69547350399</v>
      </c>
      <c r="G2" s="37">
        <v>668678.11524615402</v>
      </c>
      <c r="H2" s="37">
        <v>0.215203201970846</v>
      </c>
    </row>
    <row r="3" spans="1:8">
      <c r="A3" s="37">
        <v>2</v>
      </c>
      <c r="B3" s="37">
        <v>13</v>
      </c>
      <c r="C3" s="37">
        <v>19129</v>
      </c>
      <c r="D3" s="37">
        <v>154417.802706838</v>
      </c>
      <c r="E3" s="37">
        <v>114689.104999145</v>
      </c>
      <c r="F3" s="37">
        <v>33434.856425641003</v>
      </c>
      <c r="G3" s="37">
        <v>114689.104999145</v>
      </c>
      <c r="H3" s="37">
        <v>0.225722132354787</v>
      </c>
    </row>
    <row r="4" spans="1:8">
      <c r="A4" s="37">
        <v>3</v>
      </c>
      <c r="B4" s="37">
        <v>14</v>
      </c>
      <c r="C4" s="37">
        <v>126184</v>
      </c>
      <c r="D4" s="37">
        <v>136384.18975498099</v>
      </c>
      <c r="E4" s="37">
        <v>96704.981392596805</v>
      </c>
      <c r="F4" s="37">
        <v>27195.524601700101</v>
      </c>
      <c r="G4" s="37">
        <v>96704.981392596805</v>
      </c>
      <c r="H4" s="37">
        <v>0.21949486310372199</v>
      </c>
    </row>
    <row r="5" spans="1:8">
      <c r="A5" s="37">
        <v>4</v>
      </c>
      <c r="B5" s="37">
        <v>15</v>
      </c>
      <c r="C5" s="37">
        <v>3638</v>
      </c>
      <c r="D5" s="37">
        <v>69739.285281877295</v>
      </c>
      <c r="E5" s="37">
        <v>53428.975527040297</v>
      </c>
      <c r="F5" s="37">
        <v>12512.1644556917</v>
      </c>
      <c r="G5" s="37">
        <v>53428.975527040297</v>
      </c>
      <c r="H5" s="37">
        <v>0.189747469621669</v>
      </c>
    </row>
    <row r="6" spans="1:8">
      <c r="A6" s="37">
        <v>5</v>
      </c>
      <c r="B6" s="37">
        <v>16</v>
      </c>
      <c r="C6" s="37">
        <v>4825</v>
      </c>
      <c r="D6" s="37">
        <v>279245.27952649602</v>
      </c>
      <c r="E6" s="37">
        <v>208870.249100855</v>
      </c>
      <c r="F6" s="37">
        <v>23126.244100854699</v>
      </c>
      <c r="G6" s="37">
        <v>208870.249100855</v>
      </c>
      <c r="H6" s="37">
        <v>9.9683593409955501E-2</v>
      </c>
    </row>
    <row r="7" spans="1:8">
      <c r="A7" s="37">
        <v>6</v>
      </c>
      <c r="B7" s="37">
        <v>17</v>
      </c>
      <c r="C7" s="37">
        <v>26422</v>
      </c>
      <c r="D7" s="37">
        <v>316057.10740427399</v>
      </c>
      <c r="E7" s="37">
        <v>225742.75558290599</v>
      </c>
      <c r="F7" s="37">
        <v>72494.548402564105</v>
      </c>
      <c r="G7" s="37">
        <v>225742.75558290599</v>
      </c>
      <c r="H7" s="37">
        <v>0.243076729281646</v>
      </c>
    </row>
    <row r="8" spans="1:8">
      <c r="A8" s="37">
        <v>7</v>
      </c>
      <c r="B8" s="37">
        <v>18</v>
      </c>
      <c r="C8" s="37">
        <v>39939</v>
      </c>
      <c r="D8" s="37">
        <v>99934.016770085494</v>
      </c>
      <c r="E8" s="37">
        <v>79120.162671794897</v>
      </c>
      <c r="F8" s="37">
        <v>20813.854098290602</v>
      </c>
      <c r="G8" s="37">
        <v>79120.162671794897</v>
      </c>
      <c r="H8" s="37">
        <v>0.20827596819385599</v>
      </c>
    </row>
    <row r="9" spans="1:8">
      <c r="A9" s="37">
        <v>8</v>
      </c>
      <c r="B9" s="37">
        <v>19</v>
      </c>
      <c r="C9" s="37">
        <v>20698</v>
      </c>
      <c r="D9" s="37">
        <v>99359.353805128194</v>
      </c>
      <c r="E9" s="37">
        <v>95454.467552136804</v>
      </c>
      <c r="F9" s="37">
        <v>-1196.4128923076901</v>
      </c>
      <c r="G9" s="37">
        <v>95454.467552136804</v>
      </c>
      <c r="H9" s="37">
        <v>-1.26929512456571E-2</v>
      </c>
    </row>
    <row r="10" spans="1:8">
      <c r="A10" s="37">
        <v>9</v>
      </c>
      <c r="B10" s="37">
        <v>21</v>
      </c>
      <c r="C10" s="37">
        <v>294390.5</v>
      </c>
      <c r="D10" s="37">
        <v>1155892.4376580501</v>
      </c>
      <c r="E10" s="37">
        <v>1219892.30726667</v>
      </c>
      <c r="F10" s="37">
        <v>-64201.5461837607</v>
      </c>
      <c r="G10" s="37">
        <v>1219892.30726667</v>
      </c>
      <c r="H10" s="37">
        <v>-5.5552530439546402E-2</v>
      </c>
    </row>
    <row r="11" spans="1:8">
      <c r="A11" s="37">
        <v>10</v>
      </c>
      <c r="B11" s="37">
        <v>22</v>
      </c>
      <c r="C11" s="37">
        <v>42526.080999999998</v>
      </c>
      <c r="D11" s="37">
        <v>788306.94116666703</v>
      </c>
      <c r="E11" s="37">
        <v>669598.33213589701</v>
      </c>
      <c r="F11" s="37">
        <v>118699.14749230799</v>
      </c>
      <c r="G11" s="37">
        <v>669598.33213589701</v>
      </c>
      <c r="H11" s="37">
        <v>0.15057659140086499</v>
      </c>
    </row>
    <row r="12" spans="1:8">
      <c r="A12" s="37">
        <v>11</v>
      </c>
      <c r="B12" s="37">
        <v>23</v>
      </c>
      <c r="C12" s="37">
        <v>169465.035</v>
      </c>
      <c r="D12" s="37">
        <v>1545080.8164794899</v>
      </c>
      <c r="E12" s="37">
        <v>1323991.2970606801</v>
      </c>
      <c r="F12" s="37">
        <v>221062.23215384601</v>
      </c>
      <c r="G12" s="37">
        <v>1323991.2970606801</v>
      </c>
      <c r="H12" s="37">
        <v>0.143077393743263</v>
      </c>
    </row>
    <row r="13" spans="1:8">
      <c r="A13" s="37">
        <v>12</v>
      </c>
      <c r="B13" s="37">
        <v>24</v>
      </c>
      <c r="C13" s="37">
        <v>17005</v>
      </c>
      <c r="D13" s="37">
        <v>527865.914969231</v>
      </c>
      <c r="E13" s="37">
        <v>496615.24727606802</v>
      </c>
      <c r="F13" s="37">
        <v>31198.975385470101</v>
      </c>
      <c r="G13" s="37">
        <v>496615.24727606802</v>
      </c>
      <c r="H13" s="37">
        <v>5.9109766364663599E-2</v>
      </c>
    </row>
    <row r="14" spans="1:8">
      <c r="A14" s="37">
        <v>13</v>
      </c>
      <c r="B14" s="37">
        <v>25</v>
      </c>
      <c r="C14" s="37">
        <v>99136</v>
      </c>
      <c r="D14" s="37">
        <v>1314400.5336245401</v>
      </c>
      <c r="E14" s="37">
        <v>1200195.2577</v>
      </c>
      <c r="F14" s="37">
        <v>114152.5104</v>
      </c>
      <c r="G14" s="37">
        <v>1200195.2577</v>
      </c>
      <c r="H14" s="37">
        <v>8.6851070295510202E-2</v>
      </c>
    </row>
    <row r="15" spans="1:8">
      <c r="A15" s="37">
        <v>14</v>
      </c>
      <c r="B15" s="37">
        <v>26</v>
      </c>
      <c r="C15" s="37">
        <v>77036</v>
      </c>
      <c r="D15" s="37">
        <v>376315.12422915798</v>
      </c>
      <c r="E15" s="37">
        <v>329646.31762920303</v>
      </c>
      <c r="F15" s="37">
        <v>46660.303309734503</v>
      </c>
      <c r="G15" s="37">
        <v>329646.31762920303</v>
      </c>
      <c r="H15" s="37">
        <v>0.12399543540666499</v>
      </c>
    </row>
    <row r="16" spans="1:8">
      <c r="A16" s="37">
        <v>15</v>
      </c>
      <c r="B16" s="37">
        <v>27</v>
      </c>
      <c r="C16" s="37">
        <v>165833.29999999999</v>
      </c>
      <c r="D16" s="37">
        <v>1284342.31254296</v>
      </c>
      <c r="E16" s="37">
        <v>1203437.35838112</v>
      </c>
      <c r="F16" s="37">
        <v>80900.651991052102</v>
      </c>
      <c r="G16" s="37">
        <v>1203437.35838112</v>
      </c>
      <c r="H16" s="37">
        <v>6.2990156281062498E-2</v>
      </c>
    </row>
    <row r="17" spans="1:8">
      <c r="A17" s="37">
        <v>16</v>
      </c>
      <c r="B17" s="37">
        <v>29</v>
      </c>
      <c r="C17" s="37">
        <v>242023</v>
      </c>
      <c r="D17" s="37">
        <v>3117495.3798076902</v>
      </c>
      <c r="E17" s="37">
        <v>2937294.9370897398</v>
      </c>
      <c r="F17" s="37">
        <v>178066.98972649599</v>
      </c>
      <c r="G17" s="37">
        <v>2937294.9370897398</v>
      </c>
      <c r="H17" s="37">
        <v>5.7157721609723898E-2</v>
      </c>
    </row>
    <row r="18" spans="1:8">
      <c r="A18" s="37">
        <v>17</v>
      </c>
      <c r="B18" s="37">
        <v>31</v>
      </c>
      <c r="C18" s="37">
        <v>32766.845000000001</v>
      </c>
      <c r="D18" s="37">
        <v>336662.47010551399</v>
      </c>
      <c r="E18" s="37">
        <v>294341.27703512</v>
      </c>
      <c r="F18" s="37">
        <v>42319.6994587152</v>
      </c>
      <c r="G18" s="37">
        <v>294341.27703512</v>
      </c>
      <c r="H18" s="37">
        <v>0.12570420219015199</v>
      </c>
    </row>
    <row r="19" spans="1:8">
      <c r="A19" s="37">
        <v>18</v>
      </c>
      <c r="B19" s="37">
        <v>32</v>
      </c>
      <c r="C19" s="37">
        <v>20105.46</v>
      </c>
      <c r="D19" s="37">
        <v>338783.13363834098</v>
      </c>
      <c r="E19" s="37">
        <v>322342.40888211399</v>
      </c>
      <c r="F19" s="37">
        <v>16440.317057111199</v>
      </c>
      <c r="G19" s="37">
        <v>322342.40888211399</v>
      </c>
      <c r="H19" s="37">
        <v>4.8527613122932502E-2</v>
      </c>
    </row>
    <row r="20" spans="1:8">
      <c r="A20" s="37">
        <v>19</v>
      </c>
      <c r="B20" s="37">
        <v>33</v>
      </c>
      <c r="C20" s="37">
        <v>50333.667999999998</v>
      </c>
      <c r="D20" s="37">
        <v>627251.695991377</v>
      </c>
      <c r="E20" s="37">
        <v>510142.950241204</v>
      </c>
      <c r="F20" s="37">
        <v>117100.338579763</v>
      </c>
      <c r="G20" s="37">
        <v>510142.950241204</v>
      </c>
      <c r="H20" s="37">
        <v>0.18669046072996201</v>
      </c>
    </row>
    <row r="21" spans="1:8">
      <c r="A21" s="37">
        <v>20</v>
      </c>
      <c r="B21" s="37">
        <v>34</v>
      </c>
      <c r="C21" s="37">
        <v>50787.305999999997</v>
      </c>
      <c r="D21" s="37">
        <v>299149.36856364098</v>
      </c>
      <c r="E21" s="37">
        <v>220946.551052016</v>
      </c>
      <c r="F21" s="37">
        <v>78196.395427818803</v>
      </c>
      <c r="G21" s="37">
        <v>220946.551052016</v>
      </c>
      <c r="H21" s="37">
        <v>0.26140143482570799</v>
      </c>
    </row>
    <row r="22" spans="1:8">
      <c r="A22" s="37">
        <v>21</v>
      </c>
      <c r="B22" s="37">
        <v>35</v>
      </c>
      <c r="C22" s="37">
        <v>34868.127999999997</v>
      </c>
      <c r="D22" s="37">
        <v>1090673.32780885</v>
      </c>
      <c r="E22" s="37">
        <v>1026209.3224584101</v>
      </c>
      <c r="F22" s="37">
        <v>64440.413050442497</v>
      </c>
      <c r="G22" s="37">
        <v>1026209.3224584101</v>
      </c>
      <c r="H22" s="37">
        <v>5.9084425505661897E-2</v>
      </c>
    </row>
    <row r="23" spans="1:8">
      <c r="A23" s="37">
        <v>22</v>
      </c>
      <c r="B23" s="37">
        <v>36</v>
      </c>
      <c r="C23" s="37">
        <v>171738.391</v>
      </c>
      <c r="D23" s="37">
        <v>825081.76454159303</v>
      </c>
      <c r="E23" s="37">
        <v>699616.72435948905</v>
      </c>
      <c r="F23" s="37">
        <v>125459.81488210399</v>
      </c>
      <c r="G23" s="37">
        <v>699616.72435948905</v>
      </c>
      <c r="H23" s="37">
        <v>0.152058395694327</v>
      </c>
    </row>
    <row r="24" spans="1:8">
      <c r="A24" s="37">
        <v>23</v>
      </c>
      <c r="B24" s="37">
        <v>37</v>
      </c>
      <c r="C24" s="37">
        <v>154322.66500000001</v>
      </c>
      <c r="D24" s="37">
        <v>1262105.4734795699</v>
      </c>
      <c r="E24" s="37">
        <v>1105927.2165689401</v>
      </c>
      <c r="F24" s="37">
        <v>156165.87697265699</v>
      </c>
      <c r="G24" s="37">
        <v>1105927.2165689401</v>
      </c>
      <c r="H24" s="37">
        <v>0.123735624393947</v>
      </c>
    </row>
    <row r="25" spans="1:8">
      <c r="A25" s="37">
        <v>24</v>
      </c>
      <c r="B25" s="37">
        <v>38</v>
      </c>
      <c r="C25" s="37">
        <v>160687.78400000001</v>
      </c>
      <c r="D25" s="37">
        <v>799255.99308849603</v>
      </c>
      <c r="E25" s="37">
        <v>747684.96384690295</v>
      </c>
      <c r="F25" s="37">
        <v>51533.0044646018</v>
      </c>
      <c r="G25" s="37">
        <v>747684.96384690295</v>
      </c>
      <c r="H25" s="37">
        <v>6.4479286637504907E-2</v>
      </c>
    </row>
    <row r="26" spans="1:8">
      <c r="A26" s="37">
        <v>25</v>
      </c>
      <c r="B26" s="37">
        <v>39</v>
      </c>
      <c r="C26" s="37">
        <v>65264.148999999998</v>
      </c>
      <c r="D26" s="37">
        <v>125787.105824711</v>
      </c>
      <c r="E26" s="37">
        <v>96156.281589037593</v>
      </c>
      <c r="F26" s="37">
        <v>29630.362697211502</v>
      </c>
      <c r="G26" s="37">
        <v>96156.281589037593</v>
      </c>
      <c r="H26" s="37">
        <v>0.235560483112838</v>
      </c>
    </row>
    <row r="27" spans="1:8">
      <c r="A27" s="37">
        <v>26</v>
      </c>
      <c r="B27" s="37">
        <v>42</v>
      </c>
      <c r="C27" s="37">
        <v>10443.31</v>
      </c>
      <c r="D27" s="37">
        <v>206760.41020000001</v>
      </c>
      <c r="E27" s="37">
        <v>175135.94510000001</v>
      </c>
      <c r="F27" s="37">
        <v>31624.465100000001</v>
      </c>
      <c r="G27" s="37">
        <v>175135.94510000001</v>
      </c>
      <c r="H27" s="37">
        <v>0.152952226537999</v>
      </c>
    </row>
    <row r="28" spans="1:8">
      <c r="A28" s="37">
        <v>27</v>
      </c>
      <c r="B28" s="37">
        <v>75</v>
      </c>
      <c r="C28" s="37">
        <v>114</v>
      </c>
      <c r="D28" s="37">
        <v>53420.512820512798</v>
      </c>
      <c r="E28" s="37">
        <v>49277.517094017101</v>
      </c>
      <c r="F28" s="37">
        <v>4142.9957264957302</v>
      </c>
      <c r="G28" s="37">
        <v>49277.517094017101</v>
      </c>
      <c r="H28" s="37">
        <v>7.7554398259255697E-2</v>
      </c>
    </row>
    <row r="29" spans="1:8">
      <c r="A29" s="37">
        <v>28</v>
      </c>
      <c r="B29" s="37">
        <v>76</v>
      </c>
      <c r="C29" s="37">
        <v>2201</v>
      </c>
      <c r="D29" s="37">
        <v>449753.52925470099</v>
      </c>
      <c r="E29" s="37">
        <v>425248.87218888901</v>
      </c>
      <c r="F29" s="37">
        <v>24496.110057264999</v>
      </c>
      <c r="G29" s="37">
        <v>425248.87218888901</v>
      </c>
      <c r="H29" s="37">
        <v>5.44666667206034E-2</v>
      </c>
    </row>
    <row r="30" spans="1:8">
      <c r="A30" s="37">
        <v>29</v>
      </c>
      <c r="B30" s="37">
        <v>99</v>
      </c>
      <c r="C30" s="37">
        <v>13</v>
      </c>
      <c r="D30" s="37">
        <v>10618.8717948718</v>
      </c>
      <c r="E30" s="37">
        <v>9549.3572649572707</v>
      </c>
      <c r="F30" s="37">
        <v>1069.5145299145299</v>
      </c>
      <c r="G30" s="37">
        <v>9549.3572649572707</v>
      </c>
      <c r="H30" s="37">
        <v>0.10071828256096201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104</v>
      </c>
      <c r="D34" s="34">
        <v>131552.12</v>
      </c>
      <c r="E34" s="34">
        <v>123530.25</v>
      </c>
      <c r="F34" s="30"/>
      <c r="G34" s="30"/>
      <c r="H34" s="30"/>
    </row>
    <row r="35" spans="1:8">
      <c r="A35" s="30"/>
      <c r="B35" s="33">
        <v>71</v>
      </c>
      <c r="C35" s="34">
        <v>76</v>
      </c>
      <c r="D35" s="34">
        <v>173163.33</v>
      </c>
      <c r="E35" s="34">
        <v>188758.24</v>
      </c>
      <c r="F35" s="30"/>
      <c r="G35" s="30"/>
      <c r="H35" s="30"/>
    </row>
    <row r="36" spans="1:8">
      <c r="A36" s="30"/>
      <c r="B36" s="33">
        <v>72</v>
      </c>
      <c r="C36" s="34">
        <v>13</v>
      </c>
      <c r="D36" s="34">
        <v>38737.599999999999</v>
      </c>
      <c r="E36" s="34">
        <v>41448.730000000003</v>
      </c>
      <c r="F36" s="30"/>
      <c r="G36" s="30"/>
      <c r="H36" s="30"/>
    </row>
    <row r="37" spans="1:8">
      <c r="A37" s="30"/>
      <c r="B37" s="33">
        <v>73</v>
      </c>
      <c r="C37" s="34">
        <v>93</v>
      </c>
      <c r="D37" s="34">
        <v>160657.4</v>
      </c>
      <c r="E37" s="34">
        <v>208413.82</v>
      </c>
      <c r="F37" s="30"/>
      <c r="G37" s="30"/>
      <c r="H37" s="30"/>
    </row>
    <row r="38" spans="1:8">
      <c r="A38" s="30"/>
      <c r="B38" s="33">
        <v>77</v>
      </c>
      <c r="C38" s="34">
        <v>64</v>
      </c>
      <c r="D38" s="34">
        <v>80882.960000000006</v>
      </c>
      <c r="E38" s="34">
        <v>87852.45</v>
      </c>
      <c r="F38" s="30"/>
      <c r="G38" s="30"/>
      <c r="H38" s="30"/>
    </row>
    <row r="39" spans="1:8">
      <c r="A39" s="30"/>
      <c r="B39" s="33">
        <v>78</v>
      </c>
      <c r="C39" s="34">
        <v>34</v>
      </c>
      <c r="D39" s="34">
        <v>33563.269999999997</v>
      </c>
      <c r="E39" s="34">
        <v>28868.66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2016-09-02T01:24:24Z</dcterms:modified>
</cp:coreProperties>
</file>