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<sst xmlns="http://schemas.openxmlformats.org/spreadsheetml/2006/main" count="117" uniqueCount="75">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</sst>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15542916.150399996</v>
      </c>
      <c r="F3" s="25">
        <f>RA!I7</f>
        <v>1593805.2864999999</v>
      </c>
      <c r="G3" s="16">
        <f>SUM(G4:G40)</f>
        <v>13949110.8639</v>
      </c>
      <c r="H3" s="27">
        <f>RA!J7</f>
        <v>10.254223024030001</v>
      </c>
      <c r="I3" s="20">
        <f>SUM(I4:I40)</f>
        <v>15542921.029407997</v>
      </c>
      <c r="J3" s="21">
        <f>SUM(J4:J40)</f>
        <v>13949110.846698074</v>
      </c>
      <c r="K3" s="22">
        <f>E3-I3</f>
        <v>-4.879008000716567</v>
      </c>
      <c r="L3" s="22">
        <f>G3-J3</f>
        <v>1.7201926559209824E-2</v>
      </c>
    </row>
    <row r="4" spans="1:13" x14ac:dyDescent="0.15">
      <c r="A4" s="42">
        <f>RA!A8</f>
        <v>42328</v>
      </c>
      <c r="B4" s="12">
        <v>12</v>
      </c>
      <c r="C4" s="40" t="s">
        <v>6</v>
      </c>
      <c r="D4" s="40"/>
      <c r="E4" s="15">
        <f>VLOOKUP(C4,RA!B8:D36,3,0)</f>
        <v>504982.78759999998</v>
      </c>
      <c r="F4" s="25">
        <f>VLOOKUP(C4,RA!B8:I39,8,0)</f>
        <v>122482.14750000001</v>
      </c>
      <c r="G4" s="16">
        <f t="shared" ref="G4:G40" si="0">E4-F4</f>
        <v>382500.64009999996</v>
      </c>
      <c r="H4" s="27">
        <f>RA!J8</f>
        <v>24.254717290883001</v>
      </c>
      <c r="I4" s="20">
        <f>VLOOKUP(B4,RMS!B:D,3,FALSE)</f>
        <v>504983.46406752098</v>
      </c>
      <c r="J4" s="21">
        <f>VLOOKUP(B4,RMS!B:E,4,FALSE)</f>
        <v>382500.65352991503</v>
      </c>
      <c r="K4" s="22">
        <f t="shared" ref="K4:K40" si="1">E4-I4</f>
        <v>-0.67646752099972218</v>
      </c>
      <c r="L4" s="22">
        <f t="shared" ref="L4:L40" si="2">G4-J4</f>
        <v>-1.3429915066808462E-2</v>
      </c>
    </row>
    <row r="5" spans="1:13" x14ac:dyDescent="0.15">
      <c r="A5" s="42"/>
      <c r="B5" s="12">
        <v>13</v>
      </c>
      <c r="C5" s="40" t="s">
        <v>7</v>
      </c>
      <c r="D5" s="40"/>
      <c r="E5" s="15">
        <f>VLOOKUP(C5,RA!B8:D37,3,0)</f>
        <v>81427.691600000006</v>
      </c>
      <c r="F5" s="25">
        <f>VLOOKUP(C5,RA!B9:I40,8,0)</f>
        <v>18701.458500000001</v>
      </c>
      <c r="G5" s="16">
        <f t="shared" si="0"/>
        <v>62726.233100000005</v>
      </c>
      <c r="H5" s="27">
        <f>RA!J9</f>
        <v>22.9669515769498</v>
      </c>
      <c r="I5" s="20">
        <f>VLOOKUP(B5,RMS!B:D,3,FALSE)</f>
        <v>81427.726782921105</v>
      </c>
      <c r="J5" s="21">
        <f>VLOOKUP(B5,RMS!B:E,4,FALSE)</f>
        <v>62726.265540269298</v>
      </c>
      <c r="K5" s="22">
        <f t="shared" si="1"/>
        <v>-3.5182921099476516E-2</v>
      </c>
      <c r="L5" s="22">
        <f t="shared" si="2"/>
        <v>-3.2440269293147139E-2</v>
      </c>
      <c r="M5" s="32"/>
    </row>
    <row r="6" spans="1:13" x14ac:dyDescent="0.15">
      <c r="A6" s="42"/>
      <c r="B6" s="12">
        <v>14</v>
      </c>
      <c r="C6" s="40" t="s">
        <v>8</v>
      </c>
      <c r="D6" s="40"/>
      <c r="E6" s="15">
        <f>VLOOKUP(C6,RA!B10:D38,3,0)</f>
        <v>107285.1403</v>
      </c>
      <c r="F6" s="25">
        <f>VLOOKUP(C6,RA!B10:I41,8,0)</f>
        <v>30650.224999999999</v>
      </c>
      <c r="G6" s="16">
        <f t="shared" si="0"/>
        <v>76634.915299999993</v>
      </c>
      <c r="H6" s="27">
        <f>RA!J10</f>
        <v>28.568937799114799</v>
      </c>
      <c r="I6" s="20">
        <f>VLOOKUP(B6,RMS!B:D,3,FALSE)</f>
        <v>107287.018047606</v>
      </c>
      <c r="J6" s="21">
        <f>VLOOKUP(B6,RMS!B:E,4,FALSE)</f>
        <v>76634.915125742598</v>
      </c>
      <c r="K6" s="22">
        <f>E6-I6</f>
        <v>-1.8777476060058689</v>
      </c>
      <c r="L6" s="22">
        <f t="shared" si="2"/>
        <v>1.7425739497411996E-4</v>
      </c>
      <c r="M6" s="32"/>
    </row>
    <row r="7" spans="1:13" x14ac:dyDescent="0.15">
      <c r="A7" s="42"/>
      <c r="B7" s="12">
        <v>15</v>
      </c>
      <c r="C7" s="40" t="s">
        <v>9</v>
      </c>
      <c r="D7" s="40"/>
      <c r="E7" s="15">
        <f>VLOOKUP(C7,RA!B10:D39,3,0)</f>
        <v>59421.915300000001</v>
      </c>
      <c r="F7" s="25">
        <f>VLOOKUP(C7,RA!B11:I42,8,0)</f>
        <v>12693.536400000001</v>
      </c>
      <c r="G7" s="16">
        <f t="shared" si="0"/>
        <v>46728.378899999996</v>
      </c>
      <c r="H7" s="27">
        <f>RA!J11</f>
        <v>21.361708615272502</v>
      </c>
      <c r="I7" s="20">
        <f>VLOOKUP(B7,RMS!B:D,3,FALSE)</f>
        <v>59421.957051282101</v>
      </c>
      <c r="J7" s="21">
        <f>VLOOKUP(B7,RMS!B:E,4,FALSE)</f>
        <v>46728.379153846203</v>
      </c>
      <c r="K7" s="22">
        <f t="shared" si="1"/>
        <v>-4.1751282100449316E-2</v>
      </c>
      <c r="L7" s="22">
        <f t="shared" si="2"/>
        <v>-2.5384620676049963E-4</v>
      </c>
      <c r="M7" s="32"/>
    </row>
    <row r="8" spans="1:13" x14ac:dyDescent="0.15">
      <c r="A8" s="42"/>
      <c r="B8" s="12">
        <v>16</v>
      </c>
      <c r="C8" s="40" t="s">
        <v>10</v>
      </c>
      <c r="D8" s="40"/>
      <c r="E8" s="15">
        <f>VLOOKUP(C8,RA!B12:D39,3,0)</f>
        <v>186349.1201</v>
      </c>
      <c r="F8" s="25">
        <f>VLOOKUP(C8,RA!B12:I43,8,0)</f>
        <v>20181.351600000002</v>
      </c>
      <c r="G8" s="16">
        <f t="shared" si="0"/>
        <v>166167.76850000001</v>
      </c>
      <c r="H8" s="27">
        <f>RA!J12</f>
        <v>10.8298614928636</v>
      </c>
      <c r="I8" s="20">
        <f>VLOOKUP(B8,RMS!B:D,3,FALSE)</f>
        <v>186349.15341623899</v>
      </c>
      <c r="J8" s="21">
        <f>VLOOKUP(B8,RMS!B:E,4,FALSE)</f>
        <v>166167.76779487199</v>
      </c>
      <c r="K8" s="22">
        <f t="shared" si="1"/>
        <v>-3.3316238987026736E-2</v>
      </c>
      <c r="L8" s="22">
        <f t="shared" si="2"/>
        <v>7.0512801175937057E-4</v>
      </c>
      <c r="M8" s="32"/>
    </row>
    <row r="9" spans="1:13" x14ac:dyDescent="0.15">
      <c r="A9" s="42"/>
      <c r="B9" s="12">
        <v>17</v>
      </c>
      <c r="C9" s="40" t="s">
        <v>11</v>
      </c>
      <c r="D9" s="40"/>
      <c r="E9" s="15">
        <f>VLOOKUP(C9,RA!B12:D40,3,0)</f>
        <v>296009.8615</v>
      </c>
      <c r="F9" s="25">
        <f>VLOOKUP(C9,RA!B13:I44,8,0)</f>
        <v>83580.623699999996</v>
      </c>
      <c r="G9" s="16">
        <f t="shared" si="0"/>
        <v>212429.2378</v>
      </c>
      <c r="H9" s="27">
        <f>RA!J13</f>
        <v>28.235756496916601</v>
      </c>
      <c r="I9" s="20">
        <f>VLOOKUP(B9,RMS!B:D,3,FALSE)</f>
        <v>296010.08801794902</v>
      </c>
      <c r="J9" s="21">
        <f>VLOOKUP(B9,RMS!B:E,4,FALSE)</f>
        <v>212429.23715384601</v>
      </c>
      <c r="K9" s="22">
        <f t="shared" si="1"/>
        <v>-0.22651794902049005</v>
      </c>
      <c r="L9" s="22">
        <f t="shared" si="2"/>
        <v>6.4615398878231645E-4</v>
      </c>
      <c r="M9" s="32"/>
    </row>
    <row r="10" spans="1:13" x14ac:dyDescent="0.15">
      <c r="A10" s="42"/>
      <c r="B10" s="12">
        <v>18</v>
      </c>
      <c r="C10" s="40" t="s">
        <v>12</v>
      </c>
      <c r="D10" s="40"/>
      <c r="E10" s="15">
        <f>VLOOKUP(C10,RA!B14:D41,3,0)</f>
        <v>182844.2788</v>
      </c>
      <c r="F10" s="25">
        <f>VLOOKUP(C10,RA!B14:I44,8,0)</f>
        <v>34219.669000000002</v>
      </c>
      <c r="G10" s="16">
        <f t="shared" si="0"/>
        <v>148624.60980000001</v>
      </c>
      <c r="H10" s="27">
        <f>RA!J14</f>
        <v>18.715198104410099</v>
      </c>
      <c r="I10" s="20">
        <f>VLOOKUP(B10,RMS!B:D,3,FALSE)</f>
        <v>182844.27333760701</v>
      </c>
      <c r="J10" s="21">
        <f>VLOOKUP(B10,RMS!B:E,4,FALSE)</f>
        <v>148624.610340171</v>
      </c>
      <c r="K10" s="22">
        <f t="shared" si="1"/>
        <v>5.4623929900117218E-3</v>
      </c>
      <c r="L10" s="22">
        <f t="shared" si="2"/>
        <v>-5.4017099319025874E-4</v>
      </c>
      <c r="M10" s="32"/>
    </row>
    <row r="11" spans="1:13" x14ac:dyDescent="0.15">
      <c r="A11" s="42"/>
      <c r="B11" s="12">
        <v>19</v>
      </c>
      <c r="C11" s="40" t="s">
        <v>13</v>
      </c>
      <c r="D11" s="40"/>
      <c r="E11" s="15">
        <f>VLOOKUP(C11,RA!B14:D42,3,0)</f>
        <v>129156.4586</v>
      </c>
      <c r="F11" s="25">
        <f>VLOOKUP(C11,RA!B15:I45,8,0)</f>
        <v>12172.6919</v>
      </c>
      <c r="G11" s="16">
        <f t="shared" si="0"/>
        <v>116983.76669999999</v>
      </c>
      <c r="H11" s="27">
        <f>RA!J15</f>
        <v>9.4247643764366895</v>
      </c>
      <c r="I11" s="20">
        <f>VLOOKUP(B11,RMS!B:D,3,FALSE)</f>
        <v>129156.568921368</v>
      </c>
      <c r="J11" s="21">
        <f>VLOOKUP(B11,RMS!B:E,4,FALSE)</f>
        <v>116983.767304273</v>
      </c>
      <c r="K11" s="22">
        <f t="shared" si="1"/>
        <v>-0.1103213680034969</v>
      </c>
      <c r="L11" s="22">
        <f t="shared" si="2"/>
        <v>-6.0427300923038274E-4</v>
      </c>
      <c r="M11" s="32"/>
    </row>
    <row r="12" spans="1:13" x14ac:dyDescent="0.15">
      <c r="A12" s="42"/>
      <c r="B12" s="12">
        <v>21</v>
      </c>
      <c r="C12" s="40" t="s">
        <v>14</v>
      </c>
      <c r="D12" s="40"/>
      <c r="E12" s="15">
        <f>VLOOKUP(C12,RA!B16:D43,3,0)</f>
        <v>555583.64910000004</v>
      </c>
      <c r="F12" s="25">
        <f>VLOOKUP(C12,RA!B16:I46,8,0)</f>
        <v>28962.549299999999</v>
      </c>
      <c r="G12" s="16">
        <f t="shared" si="0"/>
        <v>526621.09980000008</v>
      </c>
      <c r="H12" s="27">
        <f>RA!J16</f>
        <v>5.2129952612746902</v>
      </c>
      <c r="I12" s="20">
        <f>VLOOKUP(B12,RMS!B:D,3,FALSE)</f>
        <v>555583.20513846201</v>
      </c>
      <c r="J12" s="21">
        <f>VLOOKUP(B12,RMS!B:E,4,FALSE)</f>
        <v>526621.10021538497</v>
      </c>
      <c r="K12" s="22">
        <f t="shared" si="1"/>
        <v>0.44396153802517802</v>
      </c>
      <c r="L12" s="22">
        <f t="shared" si="2"/>
        <v>-4.1538488585501909E-4</v>
      </c>
      <c r="M12" s="32"/>
    </row>
    <row r="13" spans="1:13" x14ac:dyDescent="0.15">
      <c r="A13" s="42"/>
      <c r="B13" s="12">
        <v>22</v>
      </c>
      <c r="C13" s="40" t="s">
        <v>15</v>
      </c>
      <c r="D13" s="40"/>
      <c r="E13" s="15">
        <f>VLOOKUP(C13,RA!B16:D44,3,0)</f>
        <v>396367.80959999998</v>
      </c>
      <c r="F13" s="25">
        <f>VLOOKUP(C13,RA!B17:I47,8,0)</f>
        <v>44856.310599999997</v>
      </c>
      <c r="G13" s="16">
        <f t="shared" si="0"/>
        <v>351511.49899999995</v>
      </c>
      <c r="H13" s="27">
        <f>RA!J17</f>
        <v>11.316839943502799</v>
      </c>
      <c r="I13" s="20">
        <f>VLOOKUP(B13,RMS!B:D,3,FALSE)</f>
        <v>396367.76645042701</v>
      </c>
      <c r="J13" s="21">
        <f>VLOOKUP(B13,RMS!B:E,4,FALSE)</f>
        <v>351511.497335897</v>
      </c>
      <c r="K13" s="22">
        <f t="shared" si="1"/>
        <v>4.31495729717426E-2</v>
      </c>
      <c r="L13" s="22">
        <f t="shared" si="2"/>
        <v>1.6641029505990446E-3</v>
      </c>
      <c r="M13" s="32"/>
    </row>
    <row r="14" spans="1:13" x14ac:dyDescent="0.15">
      <c r="A14" s="42"/>
      <c r="B14" s="12">
        <v>23</v>
      </c>
      <c r="C14" s="40" t="s">
        <v>16</v>
      </c>
      <c r="D14" s="40"/>
      <c r="E14" s="15">
        <f>VLOOKUP(C14,RA!B18:D44,3,0)</f>
        <v>1422244.6242</v>
      </c>
      <c r="F14" s="25">
        <f>VLOOKUP(C14,RA!B18:I48,8,0)</f>
        <v>225774.2303</v>
      </c>
      <c r="G14" s="16">
        <f t="shared" si="0"/>
        <v>1196470.3939</v>
      </c>
      <c r="H14" s="27">
        <f>RA!J18</f>
        <v>15.874500522510001</v>
      </c>
      <c r="I14" s="20">
        <f>VLOOKUP(B14,RMS!B:D,3,FALSE)</f>
        <v>1422244.60181624</v>
      </c>
      <c r="J14" s="21">
        <f>VLOOKUP(B14,RMS!B:E,4,FALSE)</f>
        <v>1196470.3886299101</v>
      </c>
      <c r="K14" s="22">
        <f t="shared" si="1"/>
        <v>2.2383759962394834E-2</v>
      </c>
      <c r="L14" s="22">
        <f t="shared" si="2"/>
        <v>5.2700899541378021E-3</v>
      </c>
      <c r="M14" s="32"/>
    </row>
    <row r="15" spans="1:13" x14ac:dyDescent="0.15">
      <c r="A15" s="42"/>
      <c r="B15" s="12">
        <v>24</v>
      </c>
      <c r="C15" s="40" t="s">
        <v>17</v>
      </c>
      <c r="D15" s="40"/>
      <c r="E15" s="15">
        <f>VLOOKUP(C15,RA!B18:D45,3,0)</f>
        <v>503802.27240000002</v>
      </c>
      <c r="F15" s="25">
        <f>VLOOKUP(C15,RA!B19:I49,8,0)</f>
        <v>43867.688099999999</v>
      </c>
      <c r="G15" s="16">
        <f t="shared" si="0"/>
        <v>459934.58429999999</v>
      </c>
      <c r="H15" s="27">
        <f>RA!J19</f>
        <v>8.7073223967458997</v>
      </c>
      <c r="I15" s="20">
        <f>VLOOKUP(B15,RMS!B:D,3,FALSE)</f>
        <v>503802.30608547002</v>
      </c>
      <c r="J15" s="21">
        <f>VLOOKUP(B15,RMS!B:E,4,FALSE)</f>
        <v>459934.581359829</v>
      </c>
      <c r="K15" s="22">
        <f t="shared" si="1"/>
        <v>-3.3685469999909401E-2</v>
      </c>
      <c r="L15" s="22">
        <f t="shared" si="2"/>
        <v>2.94017099076882E-3</v>
      </c>
      <c r="M15" s="32"/>
    </row>
    <row r="16" spans="1:13" x14ac:dyDescent="0.15">
      <c r="A16" s="42"/>
      <c r="B16" s="12">
        <v>25</v>
      </c>
      <c r="C16" s="40" t="s">
        <v>18</v>
      </c>
      <c r="D16" s="40"/>
      <c r="E16" s="15">
        <f>VLOOKUP(C16,RA!B20:D46,3,0)</f>
        <v>1043498.659</v>
      </c>
      <c r="F16" s="25">
        <f>VLOOKUP(C16,RA!B20:I50,8,0)</f>
        <v>50057.098299999998</v>
      </c>
      <c r="G16" s="16">
        <f t="shared" si="0"/>
        <v>993441.56070000003</v>
      </c>
      <c r="H16" s="27">
        <f>RA!J20</f>
        <v>4.7970448134519401</v>
      </c>
      <c r="I16" s="20">
        <f>VLOOKUP(B16,RMS!B:D,3,FALSE)</f>
        <v>1043498.5451</v>
      </c>
      <c r="J16" s="21">
        <f>VLOOKUP(B16,RMS!B:E,4,FALSE)</f>
        <v>993441.56070000003</v>
      </c>
      <c r="K16" s="22">
        <f t="shared" si="1"/>
        <v>0.11389999999664724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40" t="s">
        <v>19</v>
      </c>
      <c r="D17" s="40"/>
      <c r="E17" s="15">
        <f>VLOOKUP(C17,RA!B20:D47,3,0)</f>
        <v>328128.65870000003</v>
      </c>
      <c r="F17" s="25">
        <f>VLOOKUP(C17,RA!B21:I51,8,0)</f>
        <v>41390.523300000001</v>
      </c>
      <c r="G17" s="16">
        <f t="shared" si="0"/>
        <v>286738.13540000003</v>
      </c>
      <c r="H17" s="27">
        <f>RA!J21</f>
        <v>12.6141140685436</v>
      </c>
      <c r="I17" s="20">
        <f>VLOOKUP(B17,RMS!B:D,3,FALSE)</f>
        <v>328128.806078761</v>
      </c>
      <c r="J17" s="21">
        <f>VLOOKUP(B17,RMS!B:E,4,FALSE)</f>
        <v>286738.13538407098</v>
      </c>
      <c r="K17" s="22">
        <f t="shared" si="1"/>
        <v>-0.14737876097206026</v>
      </c>
      <c r="L17" s="22">
        <f t="shared" si="2"/>
        <v>1.5929050277918577E-5</v>
      </c>
      <c r="M17" s="32"/>
    </row>
    <row r="18" spans="1:13" x14ac:dyDescent="0.15">
      <c r="A18" s="42"/>
      <c r="B18" s="12">
        <v>27</v>
      </c>
      <c r="C18" s="40" t="s">
        <v>20</v>
      </c>
      <c r="D18" s="40"/>
      <c r="E18" s="15">
        <f>VLOOKUP(C18,RA!B22:D48,3,0)</f>
        <v>1016700.089</v>
      </c>
      <c r="F18" s="25">
        <f>VLOOKUP(C18,RA!B22:I52,8,0)</f>
        <v>112049.5993</v>
      </c>
      <c r="G18" s="16">
        <f t="shared" si="0"/>
        <v>904650.48970000003</v>
      </c>
      <c r="H18" s="27">
        <f>RA!J22</f>
        <v>11.020909756210299</v>
      </c>
      <c r="I18" s="20">
        <f>VLOOKUP(B18,RMS!B:D,3,FALSE)</f>
        <v>1016701.2182999999</v>
      </c>
      <c r="J18" s="21">
        <f>VLOOKUP(B18,RMS!B:E,4,FALSE)</f>
        <v>904650.48710000003</v>
      </c>
      <c r="K18" s="22">
        <f t="shared" si="1"/>
        <v>-1.1292999999132007</v>
      </c>
      <c r="L18" s="22">
        <f t="shared" si="2"/>
        <v>2.6000000070780516E-3</v>
      </c>
      <c r="M18" s="32"/>
    </row>
    <row r="19" spans="1:13" x14ac:dyDescent="0.15">
      <c r="A19" s="42"/>
      <c r="B19" s="12">
        <v>29</v>
      </c>
      <c r="C19" s="40" t="s">
        <v>21</v>
      </c>
      <c r="D19" s="40"/>
      <c r="E19" s="15">
        <f>VLOOKUP(C19,RA!B22:D49,3,0)</f>
        <v>2088842.5445000001</v>
      </c>
      <c r="F19" s="25">
        <f>VLOOKUP(C19,RA!B23:I53,8,0)</f>
        <v>196581.0477</v>
      </c>
      <c r="G19" s="16">
        <f t="shared" si="0"/>
        <v>1892261.4968000001</v>
      </c>
      <c r="H19" s="27">
        <f>RA!J23</f>
        <v>9.4110036305802502</v>
      </c>
      <c r="I19" s="20">
        <f>VLOOKUP(B19,RMS!B:D,3,FALSE)</f>
        <v>2088843.9658461499</v>
      </c>
      <c r="J19" s="21">
        <f>VLOOKUP(B19,RMS!B:E,4,FALSE)</f>
        <v>1892261.5193470099</v>
      </c>
      <c r="K19" s="22">
        <f t="shared" si="1"/>
        <v>-1.4213461498729885</v>
      </c>
      <c r="L19" s="22">
        <f t="shared" si="2"/>
        <v>-2.2547009866684675E-2</v>
      </c>
      <c r="M19" s="32"/>
    </row>
    <row r="20" spans="1:13" x14ac:dyDescent="0.15">
      <c r="A20" s="42"/>
      <c r="B20" s="12">
        <v>31</v>
      </c>
      <c r="C20" s="40" t="s">
        <v>22</v>
      </c>
      <c r="D20" s="40"/>
      <c r="E20" s="15">
        <f>VLOOKUP(C20,RA!B24:D50,3,0)</f>
        <v>270828.55089999997</v>
      </c>
      <c r="F20" s="25">
        <f>VLOOKUP(C20,RA!B24:I54,8,0)</f>
        <v>41275.981899999999</v>
      </c>
      <c r="G20" s="16">
        <f t="shared" si="0"/>
        <v>229552.56899999996</v>
      </c>
      <c r="H20" s="27">
        <f>RA!J24</f>
        <v>15.2406316700489</v>
      </c>
      <c r="I20" s="20">
        <f>VLOOKUP(B20,RMS!B:D,3,FALSE)</f>
        <v>270828.64626669697</v>
      </c>
      <c r="J20" s="21">
        <f>VLOOKUP(B20,RMS!B:E,4,FALSE)</f>
        <v>229552.546862091</v>
      </c>
      <c r="K20" s="22">
        <f t="shared" si="1"/>
        <v>-9.5366697001736611E-2</v>
      </c>
      <c r="L20" s="22">
        <f t="shared" si="2"/>
        <v>2.2137908963486552E-2</v>
      </c>
      <c r="M20" s="32"/>
    </row>
    <row r="21" spans="1:13" x14ac:dyDescent="0.15">
      <c r="A21" s="42"/>
      <c r="B21" s="12">
        <v>32</v>
      </c>
      <c r="C21" s="40" t="s">
        <v>23</v>
      </c>
      <c r="D21" s="40"/>
      <c r="E21" s="15">
        <f>VLOOKUP(C21,RA!B24:D51,3,0)</f>
        <v>426220.63640000002</v>
      </c>
      <c r="F21" s="25">
        <f>VLOOKUP(C21,RA!B25:I55,8,0)</f>
        <v>23349.700199999999</v>
      </c>
      <c r="G21" s="16">
        <f t="shared" si="0"/>
        <v>402870.9362</v>
      </c>
      <c r="H21" s="27">
        <f>RA!J25</f>
        <v>5.4783129219690698</v>
      </c>
      <c r="I21" s="20">
        <f>VLOOKUP(B21,RMS!B:D,3,FALSE)</f>
        <v>426220.64483116998</v>
      </c>
      <c r="J21" s="21">
        <f>VLOOKUP(B21,RMS!B:E,4,FALSE)</f>
        <v>402870.943772086</v>
      </c>
      <c r="K21" s="22">
        <f t="shared" si="1"/>
        <v>-8.4311699611134827E-3</v>
      </c>
      <c r="L21" s="22">
        <f t="shared" si="2"/>
        <v>-7.5720860040746629E-3</v>
      </c>
      <c r="M21" s="32"/>
    </row>
    <row r="22" spans="1:13" x14ac:dyDescent="0.15">
      <c r="A22" s="42"/>
      <c r="B22" s="12">
        <v>33</v>
      </c>
      <c r="C22" s="40" t="s">
        <v>24</v>
      </c>
      <c r="D22" s="40"/>
      <c r="E22" s="15">
        <f>VLOOKUP(C22,RA!B26:D52,3,0)</f>
        <v>583184.3284</v>
      </c>
      <c r="F22" s="25">
        <f>VLOOKUP(C22,RA!B26:I56,8,0)</f>
        <v>109009.7784</v>
      </c>
      <c r="G22" s="16">
        <f t="shared" si="0"/>
        <v>474174.55</v>
      </c>
      <c r="H22" s="27">
        <f>RA!J26</f>
        <v>18.6921652540072</v>
      </c>
      <c r="I22" s="20">
        <f>VLOOKUP(B22,RMS!B:D,3,FALSE)</f>
        <v>583184.30015337002</v>
      </c>
      <c r="J22" s="21">
        <f>VLOOKUP(B22,RMS!B:E,4,FALSE)</f>
        <v>474174.49929654098</v>
      </c>
      <c r="K22" s="22">
        <f t="shared" si="1"/>
        <v>2.8246629983186722E-2</v>
      </c>
      <c r="L22" s="22">
        <f t="shared" si="2"/>
        <v>5.0703459011856467E-2</v>
      </c>
      <c r="M22" s="32"/>
    </row>
    <row r="23" spans="1:13" x14ac:dyDescent="0.15">
      <c r="A23" s="42"/>
      <c r="B23" s="12">
        <v>34</v>
      </c>
      <c r="C23" s="40" t="s">
        <v>25</v>
      </c>
      <c r="D23" s="40"/>
      <c r="E23" s="15">
        <f>VLOOKUP(C23,RA!B26:D53,3,0)</f>
        <v>237737.62</v>
      </c>
      <c r="F23" s="25">
        <f>VLOOKUP(C23,RA!B27:I57,8,0)</f>
        <v>62495.953000000001</v>
      </c>
      <c r="G23" s="16">
        <f t="shared" si="0"/>
        <v>175241.66699999999</v>
      </c>
      <c r="H23" s="27">
        <f>RA!J27</f>
        <v>26.287784407028202</v>
      </c>
      <c r="I23" s="20">
        <f>VLOOKUP(B23,RMS!B:D,3,FALSE)</f>
        <v>237737.44995335501</v>
      </c>
      <c r="J23" s="21">
        <f>VLOOKUP(B23,RMS!B:E,4,FALSE)</f>
        <v>175241.692624697</v>
      </c>
      <c r="K23" s="22">
        <f t="shared" si="1"/>
        <v>0.17004664498381317</v>
      </c>
      <c r="L23" s="22">
        <f t="shared" si="2"/>
        <v>-2.5624697009334341E-2</v>
      </c>
      <c r="M23" s="32"/>
    </row>
    <row r="24" spans="1:13" x14ac:dyDescent="0.15">
      <c r="A24" s="42"/>
      <c r="B24" s="12">
        <v>35</v>
      </c>
      <c r="C24" s="40" t="s">
        <v>26</v>
      </c>
      <c r="D24" s="40"/>
      <c r="E24" s="15">
        <f>VLOOKUP(C24,RA!B28:D54,3,0)</f>
        <v>1275493.4379</v>
      </c>
      <c r="F24" s="25">
        <f>VLOOKUP(C24,RA!B28:I58,8,0)</f>
        <v>66598.805699999997</v>
      </c>
      <c r="G24" s="16">
        <f t="shared" si="0"/>
        <v>1208894.6322000001</v>
      </c>
      <c r="H24" s="27">
        <f>RA!J28</f>
        <v>5.2214150007427502</v>
      </c>
      <c r="I24" s="20">
        <f>VLOOKUP(B24,RMS!B:D,3,FALSE)</f>
        <v>1275493.4375672601</v>
      </c>
      <c r="J24" s="21">
        <f>VLOOKUP(B24,RMS!B:E,4,FALSE)</f>
        <v>1208894.6297354</v>
      </c>
      <c r="K24" s="22">
        <f t="shared" si="1"/>
        <v>3.3273990266025066E-4</v>
      </c>
      <c r="L24" s="22">
        <f t="shared" si="2"/>
        <v>2.4646001402288675E-3</v>
      </c>
      <c r="M24" s="32"/>
    </row>
    <row r="25" spans="1:13" x14ac:dyDescent="0.15">
      <c r="A25" s="42"/>
      <c r="B25" s="12">
        <v>36</v>
      </c>
      <c r="C25" s="40" t="s">
        <v>27</v>
      </c>
      <c r="D25" s="40"/>
      <c r="E25" s="15">
        <f>VLOOKUP(C25,RA!B28:D55,3,0)</f>
        <v>716976.44339999999</v>
      </c>
      <c r="F25" s="25">
        <f>VLOOKUP(C25,RA!B29:I59,8,0)</f>
        <v>85530.900099999999</v>
      </c>
      <c r="G25" s="16">
        <f t="shared" si="0"/>
        <v>631445.54330000002</v>
      </c>
      <c r="H25" s="27">
        <f>RA!J29</f>
        <v>11.929387762644</v>
      </c>
      <c r="I25" s="20">
        <f>VLOOKUP(B25,RMS!B:D,3,FALSE)</f>
        <v>716976.47733716795</v>
      </c>
      <c r="J25" s="21">
        <f>VLOOKUP(B25,RMS!B:E,4,FALSE)</f>
        <v>631445.49870680796</v>
      </c>
      <c r="K25" s="22">
        <f t="shared" si="1"/>
        <v>-3.393716795835644E-2</v>
      </c>
      <c r="L25" s="22">
        <f t="shared" si="2"/>
        <v>4.4593192054890096E-2</v>
      </c>
      <c r="M25" s="32"/>
    </row>
    <row r="26" spans="1:13" x14ac:dyDescent="0.15">
      <c r="A26" s="42"/>
      <c r="B26" s="12">
        <v>37</v>
      </c>
      <c r="C26" s="40" t="s">
        <v>73</v>
      </c>
      <c r="D26" s="40"/>
      <c r="E26" s="15">
        <f>VLOOKUP(C26,RA!B30:D56,3,0)</f>
        <v>886891.67099999997</v>
      </c>
      <c r="F26" s="25">
        <f>VLOOKUP(C26,RA!B30:I60,8,0)</f>
        <v>110404.22960000001</v>
      </c>
      <c r="G26" s="16">
        <f t="shared" si="0"/>
        <v>776487.44140000001</v>
      </c>
      <c r="H26" s="27">
        <f>RA!J30</f>
        <v>12.448445871130501</v>
      </c>
      <c r="I26" s="20">
        <f>VLOOKUP(B26,RMS!B:D,3,FALSE)</f>
        <v>886891.65900796501</v>
      </c>
      <c r="J26" s="21">
        <f>VLOOKUP(B26,RMS!B:E,4,FALSE)</f>
        <v>776487.44742291002</v>
      </c>
      <c r="K26" s="22">
        <f t="shared" si="1"/>
        <v>1.1992034967988729E-2</v>
      </c>
      <c r="L26" s="22">
        <f t="shared" si="2"/>
        <v>-6.0229100054129958E-3</v>
      </c>
      <c r="M26" s="32"/>
    </row>
    <row r="27" spans="1:13" x14ac:dyDescent="0.15">
      <c r="A27" s="42"/>
      <c r="B27" s="12">
        <v>38</v>
      </c>
      <c r="C27" s="40" t="s">
        <v>29</v>
      </c>
      <c r="D27" s="40"/>
      <c r="E27" s="15">
        <f>VLOOKUP(C27,RA!B30:D57,3,0)</f>
        <v>621565.69200000004</v>
      </c>
      <c r="F27" s="25">
        <f>VLOOKUP(C27,RA!B31:I61,8,0)</f>
        <v>16170.667100000001</v>
      </c>
      <c r="G27" s="16">
        <f t="shared" si="0"/>
        <v>605395.02490000008</v>
      </c>
      <c r="H27" s="27">
        <f>RA!J31</f>
        <v>2.6016022615353802</v>
      </c>
      <c r="I27" s="20">
        <f>VLOOKUP(B27,RMS!B:D,3,FALSE)</f>
        <v>621565.57308672601</v>
      </c>
      <c r="J27" s="21">
        <f>VLOOKUP(B27,RMS!B:E,4,FALSE)</f>
        <v>605395.033566372</v>
      </c>
      <c r="K27" s="22">
        <f t="shared" si="1"/>
        <v>0.11891327402554452</v>
      </c>
      <c r="L27" s="22">
        <f t="shared" si="2"/>
        <v>-8.6663719266653061E-3</v>
      </c>
      <c r="M27" s="32"/>
    </row>
    <row r="28" spans="1:13" x14ac:dyDescent="0.15">
      <c r="A28" s="42"/>
      <c r="B28" s="12">
        <v>39</v>
      </c>
      <c r="C28" s="40" t="s">
        <v>30</v>
      </c>
      <c r="D28" s="40"/>
      <c r="E28" s="15">
        <f>VLOOKUP(C28,RA!B32:D58,3,0)</f>
        <v>102543.3738</v>
      </c>
      <c r="F28" s="25">
        <f>VLOOKUP(C28,RA!B32:I62,8,0)</f>
        <v>25746.343099999998</v>
      </c>
      <c r="G28" s="16">
        <f t="shared" si="0"/>
        <v>76797.030700000003</v>
      </c>
      <c r="H28" s="27">
        <f>RA!J32</f>
        <v>25.107758937418499</v>
      </c>
      <c r="I28" s="20">
        <f>VLOOKUP(B28,RMS!B:D,3,FALSE)</f>
        <v>102543.34591722301</v>
      </c>
      <c r="J28" s="21">
        <f>VLOOKUP(B28,RMS!B:E,4,FALSE)</f>
        <v>76797.034042283805</v>
      </c>
      <c r="K28" s="22">
        <f t="shared" si="1"/>
        <v>2.7882776994374581E-2</v>
      </c>
      <c r="L28" s="22">
        <f t="shared" si="2"/>
        <v>-3.3422838023398072E-3</v>
      </c>
      <c r="M28" s="32"/>
    </row>
    <row r="29" spans="1:13" x14ac:dyDescent="0.15">
      <c r="A29" s="42"/>
      <c r="B29" s="12">
        <v>40</v>
      </c>
      <c r="C29" s="40" t="s">
        <v>31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40" t="s">
        <v>32</v>
      </c>
      <c r="D30" s="40"/>
      <c r="E30" s="15">
        <f>VLOOKUP(C30,RA!B34:D61,3,0)</f>
        <v>231985.5655</v>
      </c>
      <c r="F30" s="25">
        <f>VLOOKUP(C30,RA!B34:I65,8,0)</f>
        <v>24598.051100000001</v>
      </c>
      <c r="G30" s="16">
        <f t="shared" si="0"/>
        <v>207387.51439999999</v>
      </c>
      <c r="H30" s="27">
        <f>RA!J34</f>
        <v>0</v>
      </c>
      <c r="I30" s="20">
        <f>VLOOKUP(B30,RMS!B:D,3,FALSE)</f>
        <v>231985.56479999999</v>
      </c>
      <c r="J30" s="21">
        <f>VLOOKUP(B30,RMS!B:E,4,FALSE)</f>
        <v>207387.511</v>
      </c>
      <c r="K30" s="22">
        <f t="shared" si="1"/>
        <v>7.0000000414438546E-4</v>
      </c>
      <c r="L30" s="22">
        <f t="shared" si="2"/>
        <v>3.3999999868683517E-3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VLOOKUP(C31,RA!B35:D62,3,0)</f>
        <v>58453.99</v>
      </c>
      <c r="F31" s="25">
        <f>VLOOKUP(C31,RA!B35:I66,8,0)</f>
        <v>1629.88</v>
      </c>
      <c r="G31" s="16">
        <f t="shared" si="0"/>
        <v>56824.11</v>
      </c>
      <c r="H31" s="27">
        <f>RA!J35</f>
        <v>10.60326794341</v>
      </c>
      <c r="I31" s="20">
        <f>VLOOKUP(B31,RMS!B:D,3,FALSE)</f>
        <v>58453.99</v>
      </c>
      <c r="J31" s="21">
        <f>VLOOKUP(B31,RMS!B:E,4,FALSE)</f>
        <v>56824.11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40" t="s">
        <v>36</v>
      </c>
      <c r="D32" s="40"/>
      <c r="E32" s="15">
        <f>VLOOKUP(C32,RA!B34:D62,3,0)</f>
        <v>260679.63</v>
      </c>
      <c r="F32" s="25">
        <f>VLOOKUP(C32,RA!B34:I66,8,0)</f>
        <v>-41858.980000000003</v>
      </c>
      <c r="G32" s="16">
        <f t="shared" si="0"/>
        <v>302538.61</v>
      </c>
      <c r="H32" s="27">
        <f>RA!J35</f>
        <v>10.60326794341</v>
      </c>
      <c r="I32" s="20">
        <f>VLOOKUP(B32,RMS!B:D,3,FALSE)</f>
        <v>260679.63</v>
      </c>
      <c r="J32" s="21">
        <f>VLOOKUP(B32,RMS!B:E,4,FALSE)</f>
        <v>302538.61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40" t="s">
        <v>37</v>
      </c>
      <c r="D33" s="40"/>
      <c r="E33" s="15">
        <f>VLOOKUP(C33,RA!B34:D63,3,0)</f>
        <v>141399.93</v>
      </c>
      <c r="F33" s="25">
        <f>VLOOKUP(C33,RA!B34:I67,8,0)</f>
        <v>-3187.22</v>
      </c>
      <c r="G33" s="16">
        <f t="shared" si="0"/>
        <v>144587.15</v>
      </c>
      <c r="H33" s="27">
        <f>RA!J34</f>
        <v>0</v>
      </c>
      <c r="I33" s="20">
        <f>VLOOKUP(B33,RMS!B:D,3,FALSE)</f>
        <v>141399.93</v>
      </c>
      <c r="J33" s="21">
        <f>VLOOKUP(B33,RMS!B:E,4,FALSE)</f>
        <v>144587.15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40" t="s">
        <v>38</v>
      </c>
      <c r="D34" s="40"/>
      <c r="E34" s="15">
        <f>VLOOKUP(C34,RA!B35:D64,3,0)</f>
        <v>97545.4</v>
      </c>
      <c r="F34" s="25">
        <f>VLOOKUP(C34,RA!B35:I68,8,0)</f>
        <v>-22989.759999999998</v>
      </c>
      <c r="G34" s="16">
        <f t="shared" si="0"/>
        <v>120535.15999999999</v>
      </c>
      <c r="H34" s="27">
        <f>RA!J35</f>
        <v>10.60326794341</v>
      </c>
      <c r="I34" s="20">
        <f>VLOOKUP(B34,RMS!B:D,3,FALSE)</f>
        <v>97545.4</v>
      </c>
      <c r="J34" s="21">
        <f>VLOOKUP(B34,RMS!B:E,4,FALSE)</f>
        <v>120535.16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40" t="s">
        <v>71</v>
      </c>
      <c r="D35" s="4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2.78831265410625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40" t="s">
        <v>33</v>
      </c>
      <c r="D36" s="40"/>
      <c r="E36" s="15">
        <f>VLOOKUP(C36,RA!B8:D65,3,0)</f>
        <v>73241.025299999994</v>
      </c>
      <c r="F36" s="25">
        <f>VLOOKUP(C36,RA!B8:I69,8,0)</f>
        <v>5650.7138999999997</v>
      </c>
      <c r="G36" s="16">
        <f t="shared" si="0"/>
        <v>67590.311399999991</v>
      </c>
      <c r="H36" s="27">
        <f>RA!J36</f>
        <v>2.78831265410625</v>
      </c>
      <c r="I36" s="20">
        <f>VLOOKUP(B36,RMS!B:D,3,FALSE)</f>
        <v>73241.025641025597</v>
      </c>
      <c r="J36" s="21">
        <f>VLOOKUP(B36,RMS!B:E,4,FALSE)</f>
        <v>67590.311965811998</v>
      </c>
      <c r="K36" s="22">
        <f t="shared" si="1"/>
        <v>-3.4102560312021524E-4</v>
      </c>
      <c r="L36" s="22">
        <f t="shared" si="2"/>
        <v>-5.6581200624350458E-4</v>
      </c>
      <c r="M36" s="32"/>
    </row>
    <row r="37" spans="1:13" x14ac:dyDescent="0.15">
      <c r="A37" s="42"/>
      <c r="B37" s="12">
        <v>76</v>
      </c>
      <c r="C37" s="40" t="s">
        <v>34</v>
      </c>
      <c r="D37" s="40"/>
      <c r="E37" s="15">
        <f>VLOOKUP(C37,RA!B8:D66,3,0)</f>
        <v>390023.5355</v>
      </c>
      <c r="F37" s="25">
        <f>VLOOKUP(C37,RA!B8:I70,8,0)</f>
        <v>23120.4159</v>
      </c>
      <c r="G37" s="16">
        <f t="shared" si="0"/>
        <v>366903.11959999998</v>
      </c>
      <c r="H37" s="27">
        <f>RA!J37</f>
        <v>-16.057633655533401</v>
      </c>
      <c r="I37" s="20">
        <f>VLOOKUP(B37,RMS!B:D,3,FALSE)</f>
        <v>390023.53038803401</v>
      </c>
      <c r="J37" s="21">
        <f>VLOOKUP(B37,RMS!B:E,4,FALSE)</f>
        <v>366903.11775640998</v>
      </c>
      <c r="K37" s="22">
        <f t="shared" si="1"/>
        <v>5.1119659910909832E-3</v>
      </c>
      <c r="L37" s="22">
        <f t="shared" si="2"/>
        <v>1.8435899983160198E-3</v>
      </c>
      <c r="M37" s="32"/>
    </row>
    <row r="38" spans="1:13" x14ac:dyDescent="0.15">
      <c r="A38" s="42"/>
      <c r="B38" s="12">
        <v>77</v>
      </c>
      <c r="C38" s="40" t="s">
        <v>39</v>
      </c>
      <c r="D38" s="40"/>
      <c r="E38" s="15">
        <f>VLOOKUP(C38,RA!B9:D67,3,0)</f>
        <v>182281.57</v>
      </c>
      <c r="F38" s="25">
        <f>VLOOKUP(C38,RA!B9:I71,8,0)</f>
        <v>-23130.400000000001</v>
      </c>
      <c r="G38" s="16">
        <f t="shared" si="0"/>
        <v>205411.97</v>
      </c>
      <c r="H38" s="27">
        <f>RA!J38</f>
        <v>-2.25404637753357</v>
      </c>
      <c r="I38" s="20">
        <f>VLOOKUP(B38,RMS!B:D,3,FALSE)</f>
        <v>182281.57</v>
      </c>
      <c r="J38" s="21">
        <f>VLOOKUP(B38,RMS!B:E,4,FALSE)</f>
        <v>205411.97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40" t="s">
        <v>40</v>
      </c>
      <c r="D39" s="40"/>
      <c r="E39" s="15">
        <f>VLOOKUP(C39,RA!B10:D68,3,0)</f>
        <v>59058.19</v>
      </c>
      <c r="F39" s="25">
        <f>VLOOKUP(C39,RA!B10:I72,8,0)</f>
        <v>7995.5</v>
      </c>
      <c r="G39" s="16">
        <f t="shared" si="0"/>
        <v>51062.69</v>
      </c>
      <c r="H39" s="27">
        <f>RA!J39</f>
        <v>-23.568266673774499</v>
      </c>
      <c r="I39" s="20">
        <f>VLOOKUP(B39,RMS!B:D,3,FALSE)</f>
        <v>59058.19</v>
      </c>
      <c r="J39" s="21">
        <f>VLOOKUP(B39,RMS!B:E,4,FALSE)</f>
        <v>51062.69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40" t="s">
        <v>35</v>
      </c>
      <c r="D40" s="40"/>
      <c r="E40" s="15">
        <f>VLOOKUP(C40,RA!B8:D69,3,0)</f>
        <v>24160</v>
      </c>
      <c r="F40" s="25">
        <f>VLOOKUP(C40,RA!B8:I73,8,0)</f>
        <v>3173.9760000000001</v>
      </c>
      <c r="G40" s="16">
        <f t="shared" si="0"/>
        <v>20986.024000000001</v>
      </c>
      <c r="H40" s="27">
        <f>RA!J40</f>
        <v>0</v>
      </c>
      <c r="I40" s="20">
        <f>VLOOKUP(B40,RMS!B:D,3,FALSE)</f>
        <v>24160</v>
      </c>
      <c r="J40" s="21">
        <f>VLOOKUP(B40,RMS!B:E,4,FALSE)</f>
        <v>20986.023931623899</v>
      </c>
      <c r="K40" s="22">
        <f t="shared" si="1"/>
        <v>0</v>
      </c>
      <c r="L40" s="22">
        <f t="shared" si="2"/>
        <v>6.8376102717593312E-5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15542916.1504</v>
      </c>
      <c r="E7" s="66">
        <v>17705435.7687</v>
      </c>
      <c r="F7" s="67">
        <v>87.786125986670498</v>
      </c>
      <c r="G7" s="66">
        <v>13660795.845899999</v>
      </c>
      <c r="H7" s="67">
        <v>13.7775304289089</v>
      </c>
      <c r="I7" s="66">
        <v>1593805.2864999999</v>
      </c>
      <c r="J7" s="67">
        <v>10.254223024030001</v>
      </c>
      <c r="K7" s="66">
        <v>1395685.2431000001</v>
      </c>
      <c r="L7" s="67">
        <v>10.216719866426301</v>
      </c>
      <c r="M7" s="67">
        <v>0.14195180781588601</v>
      </c>
      <c r="N7" s="66">
        <v>494417252.3319</v>
      </c>
      <c r="O7" s="66">
        <v>7098303594.5452003</v>
      </c>
      <c r="P7" s="66">
        <v>887298</v>
      </c>
      <c r="Q7" s="66">
        <v>786784</v>
      </c>
      <c r="R7" s="67">
        <v>12.775297921665899</v>
      </c>
      <c r="S7" s="66">
        <v>17.517131956118501</v>
      </c>
      <c r="T7" s="66">
        <v>16.982219060250301</v>
      </c>
      <c r="U7" s="68">
        <v>3.0536556852349999</v>
      </c>
      <c r="V7" s="56"/>
      <c r="W7" s="56"/>
    </row>
    <row r="8" spans="1:23" ht="14.25" thickBot="1" x14ac:dyDescent="0.2">
      <c r="A8" s="53">
        <v>42328</v>
      </c>
      <c r="B8" s="43" t="s">
        <v>6</v>
      </c>
      <c r="C8" s="44"/>
      <c r="D8" s="69">
        <v>504982.78759999998</v>
      </c>
      <c r="E8" s="69">
        <v>810829.06570000004</v>
      </c>
      <c r="F8" s="70">
        <v>62.2798082804347</v>
      </c>
      <c r="G8" s="69">
        <v>522598.70990000002</v>
      </c>
      <c r="H8" s="70">
        <v>-3.3708315704359202</v>
      </c>
      <c r="I8" s="69">
        <v>122482.14750000001</v>
      </c>
      <c r="J8" s="70">
        <v>24.254717290883001</v>
      </c>
      <c r="K8" s="69">
        <v>131470.69219999999</v>
      </c>
      <c r="L8" s="70">
        <v>25.157102325253899</v>
      </c>
      <c r="M8" s="70">
        <v>-6.8369189737938998E-2</v>
      </c>
      <c r="N8" s="69">
        <v>17244214.394900002</v>
      </c>
      <c r="O8" s="69">
        <v>253301693.6013</v>
      </c>
      <c r="P8" s="69">
        <v>21884</v>
      </c>
      <c r="Q8" s="69">
        <v>19935</v>
      </c>
      <c r="R8" s="70">
        <v>9.77677451718084</v>
      </c>
      <c r="S8" s="69">
        <v>23.075433540486198</v>
      </c>
      <c r="T8" s="69">
        <v>25.253231467268598</v>
      </c>
      <c r="U8" s="71">
        <v>-9.4377335228022901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81427.691600000006</v>
      </c>
      <c r="E9" s="69">
        <v>105634.8906</v>
      </c>
      <c r="F9" s="70">
        <v>77.084087594066204</v>
      </c>
      <c r="G9" s="69">
        <v>64261.796199999997</v>
      </c>
      <c r="H9" s="70">
        <v>26.7124425631912</v>
      </c>
      <c r="I9" s="69">
        <v>18701.458500000001</v>
      </c>
      <c r="J9" s="70">
        <v>22.9669515769498</v>
      </c>
      <c r="K9" s="69">
        <v>14309.5047</v>
      </c>
      <c r="L9" s="70">
        <v>22.267514364934598</v>
      </c>
      <c r="M9" s="70">
        <v>0.30692563384112098</v>
      </c>
      <c r="N9" s="69">
        <v>1712951.1057</v>
      </c>
      <c r="O9" s="69">
        <v>40384743.294</v>
      </c>
      <c r="P9" s="69">
        <v>4426</v>
      </c>
      <c r="Q9" s="69">
        <v>3585</v>
      </c>
      <c r="R9" s="70">
        <v>23.4588563458856</v>
      </c>
      <c r="S9" s="69">
        <v>18.397580569362901</v>
      </c>
      <c r="T9" s="69">
        <v>17.8760709623431</v>
      </c>
      <c r="U9" s="71">
        <v>2.83466407473284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107285.1403</v>
      </c>
      <c r="E10" s="69">
        <v>123907.7724</v>
      </c>
      <c r="F10" s="70">
        <v>86.584673601960404</v>
      </c>
      <c r="G10" s="69">
        <v>80727.709700000007</v>
      </c>
      <c r="H10" s="70">
        <v>32.897540012831499</v>
      </c>
      <c r="I10" s="69">
        <v>30650.224999999999</v>
      </c>
      <c r="J10" s="70">
        <v>28.568937799114799</v>
      </c>
      <c r="K10" s="69">
        <v>23218.624400000001</v>
      </c>
      <c r="L10" s="70">
        <v>28.7616538190975</v>
      </c>
      <c r="M10" s="70">
        <v>0.32007066706329101</v>
      </c>
      <c r="N10" s="69">
        <v>2646444.9103999999</v>
      </c>
      <c r="O10" s="69">
        <v>61779429.692100003</v>
      </c>
      <c r="P10" s="69">
        <v>81628</v>
      </c>
      <c r="Q10" s="69">
        <v>69894</v>
      </c>
      <c r="R10" s="70">
        <v>16.788279394511701</v>
      </c>
      <c r="S10" s="69">
        <v>1.3143178847944299</v>
      </c>
      <c r="T10" s="69">
        <v>1.1812299267462201</v>
      </c>
      <c r="U10" s="71">
        <v>10.126009817559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59421.915300000001</v>
      </c>
      <c r="E11" s="69">
        <v>84873.961899999995</v>
      </c>
      <c r="F11" s="70">
        <v>70.011949448067398</v>
      </c>
      <c r="G11" s="69">
        <v>57013.948499999999</v>
      </c>
      <c r="H11" s="70">
        <v>4.2234696304186201</v>
      </c>
      <c r="I11" s="69">
        <v>12693.536400000001</v>
      </c>
      <c r="J11" s="70">
        <v>21.361708615272502</v>
      </c>
      <c r="K11" s="69">
        <v>10480.110500000001</v>
      </c>
      <c r="L11" s="70">
        <v>18.381660586093201</v>
      </c>
      <c r="M11" s="70">
        <v>0.21120253455342899</v>
      </c>
      <c r="N11" s="69">
        <v>1660720.7074</v>
      </c>
      <c r="O11" s="69">
        <v>20999168.176899999</v>
      </c>
      <c r="P11" s="69">
        <v>2946</v>
      </c>
      <c r="Q11" s="69">
        <v>2763</v>
      </c>
      <c r="R11" s="70">
        <v>6.6232356134636303</v>
      </c>
      <c r="S11" s="69">
        <v>20.170371792260699</v>
      </c>
      <c r="T11" s="69">
        <v>20.371404958378601</v>
      </c>
      <c r="U11" s="71">
        <v>-0.99667556051204398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186349.1201</v>
      </c>
      <c r="E12" s="69">
        <v>337804.44760000001</v>
      </c>
      <c r="F12" s="70">
        <v>55.164791767531497</v>
      </c>
      <c r="G12" s="69">
        <v>190876.90460000001</v>
      </c>
      <c r="H12" s="70">
        <v>-2.3720965663647999</v>
      </c>
      <c r="I12" s="69">
        <v>20181.351600000002</v>
      </c>
      <c r="J12" s="70">
        <v>10.8298614928636</v>
      </c>
      <c r="K12" s="69">
        <v>32378.6783</v>
      </c>
      <c r="L12" s="70">
        <v>16.9631199583064</v>
      </c>
      <c r="M12" s="70">
        <v>-0.37670860394570199</v>
      </c>
      <c r="N12" s="69">
        <v>13287915.135600001</v>
      </c>
      <c r="O12" s="69">
        <v>84335992.685900003</v>
      </c>
      <c r="P12" s="69">
        <v>1927</v>
      </c>
      <c r="Q12" s="69">
        <v>1453</v>
      </c>
      <c r="R12" s="70">
        <v>32.622161046111501</v>
      </c>
      <c r="S12" s="69">
        <v>96.704265749870302</v>
      </c>
      <c r="T12" s="69">
        <v>108.7120660702</v>
      </c>
      <c r="U12" s="71">
        <v>-12.417032720550299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296009.8615</v>
      </c>
      <c r="E13" s="69">
        <v>433993.59299999999</v>
      </c>
      <c r="F13" s="70">
        <v>68.206044115494606</v>
      </c>
      <c r="G13" s="69">
        <v>304003.3823</v>
      </c>
      <c r="H13" s="70">
        <v>-2.6294183767046801</v>
      </c>
      <c r="I13" s="69">
        <v>83580.623699999996</v>
      </c>
      <c r="J13" s="70">
        <v>28.235756496916601</v>
      </c>
      <c r="K13" s="69">
        <v>71660.654899999994</v>
      </c>
      <c r="L13" s="70">
        <v>23.572321583344401</v>
      </c>
      <c r="M13" s="70">
        <v>0.166339099421208</v>
      </c>
      <c r="N13" s="69">
        <v>13721925.669199999</v>
      </c>
      <c r="O13" s="69">
        <v>122058230.7923</v>
      </c>
      <c r="P13" s="69">
        <v>9000</v>
      </c>
      <c r="Q13" s="69">
        <v>8320</v>
      </c>
      <c r="R13" s="70">
        <v>8.1730769230769198</v>
      </c>
      <c r="S13" s="69">
        <v>32.889984611111103</v>
      </c>
      <c r="T13" s="69">
        <v>35.074647728365399</v>
      </c>
      <c r="U13" s="71">
        <v>-6.6423354801942898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182844.2788</v>
      </c>
      <c r="E14" s="69">
        <v>208059.54240000001</v>
      </c>
      <c r="F14" s="70">
        <v>87.880746391567598</v>
      </c>
      <c r="G14" s="69">
        <v>170679.79240000001</v>
      </c>
      <c r="H14" s="70">
        <v>7.12708061625227</v>
      </c>
      <c r="I14" s="69">
        <v>34219.669000000002</v>
      </c>
      <c r="J14" s="70">
        <v>18.715198104410099</v>
      </c>
      <c r="K14" s="69">
        <v>33516.633699999998</v>
      </c>
      <c r="L14" s="70">
        <v>19.6371422935947</v>
      </c>
      <c r="M14" s="70">
        <v>2.0975713321711002E-2</v>
      </c>
      <c r="N14" s="69">
        <v>4306753.1036999999</v>
      </c>
      <c r="O14" s="69">
        <v>59642937.9256</v>
      </c>
      <c r="P14" s="69">
        <v>2869</v>
      </c>
      <c r="Q14" s="69">
        <v>2412</v>
      </c>
      <c r="R14" s="70">
        <v>18.946932006633499</v>
      </c>
      <c r="S14" s="69">
        <v>63.731013872429401</v>
      </c>
      <c r="T14" s="69">
        <v>69.634944983416304</v>
      </c>
      <c r="U14" s="71">
        <v>-9.2638273773656703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129156.4586</v>
      </c>
      <c r="E15" s="69">
        <v>168714.18280000001</v>
      </c>
      <c r="F15" s="70">
        <v>76.553409118607902</v>
      </c>
      <c r="G15" s="69">
        <v>97722.2883</v>
      </c>
      <c r="H15" s="70">
        <v>32.166838135737798</v>
      </c>
      <c r="I15" s="69">
        <v>12172.6919</v>
      </c>
      <c r="J15" s="70">
        <v>9.4247643764366895</v>
      </c>
      <c r="K15" s="69">
        <v>17915.6901</v>
      </c>
      <c r="L15" s="70">
        <v>18.3332691156394</v>
      </c>
      <c r="M15" s="70">
        <v>-0.32055690670827103</v>
      </c>
      <c r="N15" s="69">
        <v>5875480.4194</v>
      </c>
      <c r="O15" s="69">
        <v>48239383.784500003</v>
      </c>
      <c r="P15" s="69">
        <v>3954</v>
      </c>
      <c r="Q15" s="69">
        <v>2901</v>
      </c>
      <c r="R15" s="70">
        <v>36.297828335056899</v>
      </c>
      <c r="S15" s="69">
        <v>32.664759382903398</v>
      </c>
      <c r="T15" s="69">
        <v>34.508686452947302</v>
      </c>
      <c r="U15" s="71">
        <v>-5.6450042947782402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555583.64910000004</v>
      </c>
      <c r="E16" s="69">
        <v>742759.62820000004</v>
      </c>
      <c r="F16" s="70">
        <v>74.799925575707306</v>
      </c>
      <c r="G16" s="69">
        <v>532181.86620000005</v>
      </c>
      <c r="H16" s="70">
        <v>4.39732812902822</v>
      </c>
      <c r="I16" s="69">
        <v>28962.549299999999</v>
      </c>
      <c r="J16" s="70">
        <v>5.2129952612746902</v>
      </c>
      <c r="K16" s="69">
        <v>18903.8501</v>
      </c>
      <c r="L16" s="70">
        <v>3.55214096921065</v>
      </c>
      <c r="M16" s="70">
        <v>0.53209791374721105</v>
      </c>
      <c r="N16" s="69">
        <v>19979402.312399998</v>
      </c>
      <c r="O16" s="69">
        <v>352145866.65280002</v>
      </c>
      <c r="P16" s="69">
        <v>29919</v>
      </c>
      <c r="Q16" s="69">
        <v>24381</v>
      </c>
      <c r="R16" s="70">
        <v>22.714408760920399</v>
      </c>
      <c r="S16" s="69">
        <v>18.569592870750999</v>
      </c>
      <c r="T16" s="69">
        <v>19.7311025019482</v>
      </c>
      <c r="U16" s="71">
        <v>-6.2549008978366096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396367.80959999998</v>
      </c>
      <c r="E17" s="69">
        <v>591424.01580000005</v>
      </c>
      <c r="F17" s="70">
        <v>67.019228000717305</v>
      </c>
      <c r="G17" s="69">
        <v>422945.87599999999</v>
      </c>
      <c r="H17" s="70">
        <v>-6.2840348867711802</v>
      </c>
      <c r="I17" s="69">
        <v>44856.310599999997</v>
      </c>
      <c r="J17" s="70">
        <v>11.316839943502799</v>
      </c>
      <c r="K17" s="69">
        <v>51093.462</v>
      </c>
      <c r="L17" s="70">
        <v>12.0803783413649</v>
      </c>
      <c r="M17" s="70">
        <v>-0.122073376041733</v>
      </c>
      <c r="N17" s="69">
        <v>13299515.691099999</v>
      </c>
      <c r="O17" s="69">
        <v>335146699.47649997</v>
      </c>
      <c r="P17" s="69">
        <v>9146</v>
      </c>
      <c r="Q17" s="69">
        <v>7933</v>
      </c>
      <c r="R17" s="70">
        <v>15.290558426824701</v>
      </c>
      <c r="S17" s="69">
        <v>43.337831795320398</v>
      </c>
      <c r="T17" s="69">
        <v>48.535506554897303</v>
      </c>
      <c r="U17" s="71">
        <v>-11.993389018917499</v>
      </c>
    </row>
    <row r="18" spans="1:21" ht="12" thickBot="1" x14ac:dyDescent="0.2">
      <c r="A18" s="54"/>
      <c r="B18" s="43" t="s">
        <v>16</v>
      </c>
      <c r="C18" s="44"/>
      <c r="D18" s="69">
        <v>1422244.6242</v>
      </c>
      <c r="E18" s="69">
        <v>1606307.3557</v>
      </c>
      <c r="F18" s="70">
        <v>88.541250785732203</v>
      </c>
      <c r="G18" s="69">
        <v>1191762.3092</v>
      </c>
      <c r="H18" s="70">
        <v>19.339621099002301</v>
      </c>
      <c r="I18" s="69">
        <v>225774.2303</v>
      </c>
      <c r="J18" s="70">
        <v>15.874500522510001</v>
      </c>
      <c r="K18" s="69">
        <v>185233.4804</v>
      </c>
      <c r="L18" s="70">
        <v>15.5428208267756</v>
      </c>
      <c r="M18" s="70">
        <v>0.21886297127525101</v>
      </c>
      <c r="N18" s="69">
        <v>40350153.803099997</v>
      </c>
      <c r="O18" s="69">
        <v>723936347.93439996</v>
      </c>
      <c r="P18" s="69">
        <v>69642</v>
      </c>
      <c r="Q18" s="69">
        <v>56123</v>
      </c>
      <c r="R18" s="70">
        <v>24.088163498031101</v>
      </c>
      <c r="S18" s="69">
        <v>20.422225441543901</v>
      </c>
      <c r="T18" s="69">
        <v>20.291972907720499</v>
      </c>
      <c r="U18" s="71">
        <v>0.63779794320741701</v>
      </c>
    </row>
    <row r="19" spans="1:21" ht="12" thickBot="1" x14ac:dyDescent="0.2">
      <c r="A19" s="54"/>
      <c r="B19" s="43" t="s">
        <v>17</v>
      </c>
      <c r="C19" s="44"/>
      <c r="D19" s="69">
        <v>503802.27240000002</v>
      </c>
      <c r="E19" s="69">
        <v>913836.97320000001</v>
      </c>
      <c r="F19" s="70">
        <v>55.130432142160601</v>
      </c>
      <c r="G19" s="69">
        <v>528899.32490000001</v>
      </c>
      <c r="H19" s="70">
        <v>-4.7451473878786103</v>
      </c>
      <c r="I19" s="69">
        <v>43867.688099999999</v>
      </c>
      <c r="J19" s="70">
        <v>8.7073223967458997</v>
      </c>
      <c r="K19" s="69">
        <v>29694.201799999999</v>
      </c>
      <c r="L19" s="70">
        <v>5.6143391382876802</v>
      </c>
      <c r="M19" s="70">
        <v>0.47731494503415101</v>
      </c>
      <c r="N19" s="69">
        <v>16444681.297</v>
      </c>
      <c r="O19" s="69">
        <v>229468432.60839999</v>
      </c>
      <c r="P19" s="69">
        <v>12377</v>
      </c>
      <c r="Q19" s="69">
        <v>10548</v>
      </c>
      <c r="R19" s="70">
        <v>17.3397800530906</v>
      </c>
      <c r="S19" s="69">
        <v>40.7047161994021</v>
      </c>
      <c r="T19" s="69">
        <v>44.0087583143724</v>
      </c>
      <c r="U19" s="71">
        <v>-8.1170990083424392</v>
      </c>
    </row>
    <row r="20" spans="1:21" ht="12" thickBot="1" x14ac:dyDescent="0.2">
      <c r="A20" s="54"/>
      <c r="B20" s="43" t="s">
        <v>18</v>
      </c>
      <c r="C20" s="44"/>
      <c r="D20" s="69">
        <v>1043498.659</v>
      </c>
      <c r="E20" s="69">
        <v>1090773.5697000001</v>
      </c>
      <c r="F20" s="70">
        <v>95.665928107058704</v>
      </c>
      <c r="G20" s="69">
        <v>898264.51950000005</v>
      </c>
      <c r="H20" s="70">
        <v>16.1683041406157</v>
      </c>
      <c r="I20" s="69">
        <v>50057.098299999998</v>
      </c>
      <c r="J20" s="70">
        <v>4.7970448134519401</v>
      </c>
      <c r="K20" s="69">
        <v>43060.791100000002</v>
      </c>
      <c r="L20" s="70">
        <v>4.7937762390936802</v>
      </c>
      <c r="M20" s="70">
        <v>0.16247511997056599</v>
      </c>
      <c r="N20" s="69">
        <v>41238159.440200001</v>
      </c>
      <c r="O20" s="69">
        <v>400971063.27499998</v>
      </c>
      <c r="P20" s="69">
        <v>39049</v>
      </c>
      <c r="Q20" s="69">
        <v>33847</v>
      </c>
      <c r="R20" s="70">
        <v>15.3691612255148</v>
      </c>
      <c r="S20" s="69">
        <v>26.722801070449901</v>
      </c>
      <c r="T20" s="69">
        <v>23.766856430407401</v>
      </c>
      <c r="U20" s="71">
        <v>11.061507482878399</v>
      </c>
    </row>
    <row r="21" spans="1:21" ht="12" thickBot="1" x14ac:dyDescent="0.2">
      <c r="A21" s="54"/>
      <c r="B21" s="43" t="s">
        <v>19</v>
      </c>
      <c r="C21" s="44"/>
      <c r="D21" s="69">
        <v>328128.65870000003</v>
      </c>
      <c r="E21" s="69">
        <v>375408.80239999999</v>
      </c>
      <c r="F21" s="70">
        <v>87.405691236397104</v>
      </c>
      <c r="G21" s="69">
        <v>311962.80560000002</v>
      </c>
      <c r="H21" s="70">
        <v>5.1819809316396404</v>
      </c>
      <c r="I21" s="69">
        <v>41390.523300000001</v>
      </c>
      <c r="J21" s="70">
        <v>12.6141140685436</v>
      </c>
      <c r="K21" s="69">
        <v>23498.0252</v>
      </c>
      <c r="L21" s="70">
        <v>7.5323162820023102</v>
      </c>
      <c r="M21" s="70">
        <v>0.76144688533230398</v>
      </c>
      <c r="N21" s="69">
        <v>11410759.964600001</v>
      </c>
      <c r="O21" s="69">
        <v>141405986.6099</v>
      </c>
      <c r="P21" s="69">
        <v>27356</v>
      </c>
      <c r="Q21" s="69">
        <v>23118</v>
      </c>
      <c r="R21" s="70">
        <v>18.332035643221701</v>
      </c>
      <c r="S21" s="69">
        <v>11.9947601513379</v>
      </c>
      <c r="T21" s="69">
        <v>12.192822298641801</v>
      </c>
      <c r="U21" s="71">
        <v>-1.6512389143666699</v>
      </c>
    </row>
    <row r="22" spans="1:21" ht="12" thickBot="1" x14ac:dyDescent="0.2">
      <c r="A22" s="54"/>
      <c r="B22" s="43" t="s">
        <v>20</v>
      </c>
      <c r="C22" s="44"/>
      <c r="D22" s="69">
        <v>1016700.089</v>
      </c>
      <c r="E22" s="69">
        <v>1108066.1240999999</v>
      </c>
      <c r="F22" s="70">
        <v>91.754460035116594</v>
      </c>
      <c r="G22" s="69">
        <v>838547.61589999998</v>
      </c>
      <c r="H22" s="70">
        <v>21.245361589728201</v>
      </c>
      <c r="I22" s="69">
        <v>112049.5993</v>
      </c>
      <c r="J22" s="70">
        <v>11.020909756210299</v>
      </c>
      <c r="K22" s="69">
        <v>39469.508000000002</v>
      </c>
      <c r="L22" s="70">
        <v>4.70688929902186</v>
      </c>
      <c r="M22" s="70">
        <v>1.83889019594569</v>
      </c>
      <c r="N22" s="69">
        <v>23819859.8792</v>
      </c>
      <c r="O22" s="69">
        <v>459268669.28289998</v>
      </c>
      <c r="P22" s="69">
        <v>61426</v>
      </c>
      <c r="Q22" s="69">
        <v>52655</v>
      </c>
      <c r="R22" s="70">
        <v>16.657487418098899</v>
      </c>
      <c r="S22" s="69">
        <v>16.551624540096999</v>
      </c>
      <c r="T22" s="69">
        <v>16.508975611053099</v>
      </c>
      <c r="U22" s="71">
        <v>0.25767216348240501</v>
      </c>
    </row>
    <row r="23" spans="1:21" ht="12" thickBot="1" x14ac:dyDescent="0.2">
      <c r="A23" s="54"/>
      <c r="B23" s="43" t="s">
        <v>21</v>
      </c>
      <c r="C23" s="44"/>
      <c r="D23" s="69">
        <v>2088842.5445000001</v>
      </c>
      <c r="E23" s="69">
        <v>2768174.3237000001</v>
      </c>
      <c r="F23" s="70">
        <v>75.459212471417203</v>
      </c>
      <c r="G23" s="69">
        <v>2164340.6557999998</v>
      </c>
      <c r="H23" s="70">
        <v>-3.4882730265995598</v>
      </c>
      <c r="I23" s="69">
        <v>196581.0477</v>
      </c>
      <c r="J23" s="70">
        <v>9.4110036305802502</v>
      </c>
      <c r="K23" s="69">
        <v>190974.79509999999</v>
      </c>
      <c r="L23" s="70">
        <v>8.8236939313700802</v>
      </c>
      <c r="M23" s="70">
        <v>2.9355981751751001E-2</v>
      </c>
      <c r="N23" s="69">
        <v>74067815.837799996</v>
      </c>
      <c r="O23" s="69">
        <v>1030376003.707</v>
      </c>
      <c r="P23" s="69">
        <v>70057</v>
      </c>
      <c r="Q23" s="69">
        <v>65381</v>
      </c>
      <c r="R23" s="70">
        <v>7.1519248711399399</v>
      </c>
      <c r="S23" s="69">
        <v>29.816328768003199</v>
      </c>
      <c r="T23" s="69">
        <v>29.442920876095499</v>
      </c>
      <c r="U23" s="71">
        <v>1.25236039223049</v>
      </c>
    </row>
    <row r="24" spans="1:21" ht="12" thickBot="1" x14ac:dyDescent="0.2">
      <c r="A24" s="54"/>
      <c r="B24" s="43" t="s">
        <v>22</v>
      </c>
      <c r="C24" s="44"/>
      <c r="D24" s="69">
        <v>270828.55089999997</v>
      </c>
      <c r="E24" s="69">
        <v>359506.92839999998</v>
      </c>
      <c r="F24" s="70">
        <v>75.333332824859099</v>
      </c>
      <c r="G24" s="69">
        <v>222986.55900000001</v>
      </c>
      <c r="H24" s="70">
        <v>21.455101201862099</v>
      </c>
      <c r="I24" s="69">
        <v>41275.981899999999</v>
      </c>
      <c r="J24" s="70">
        <v>15.2406316700489</v>
      </c>
      <c r="K24" s="69">
        <v>37201.564299999998</v>
      </c>
      <c r="L24" s="70">
        <v>16.683321392479101</v>
      </c>
      <c r="M24" s="70">
        <v>0.109522749289336</v>
      </c>
      <c r="N24" s="69">
        <v>5731609.1626000004</v>
      </c>
      <c r="O24" s="69">
        <v>94760036.116500005</v>
      </c>
      <c r="P24" s="69">
        <v>25916</v>
      </c>
      <c r="Q24" s="69">
        <v>22706</v>
      </c>
      <c r="R24" s="70">
        <v>14.137232449572799</v>
      </c>
      <c r="S24" s="69">
        <v>10.450245057107599</v>
      </c>
      <c r="T24" s="69">
        <v>9.9011920637716901</v>
      </c>
      <c r="U24" s="71">
        <v>5.2539724220386397</v>
      </c>
    </row>
    <row r="25" spans="1:21" ht="12" thickBot="1" x14ac:dyDescent="0.2">
      <c r="A25" s="54"/>
      <c r="B25" s="43" t="s">
        <v>23</v>
      </c>
      <c r="C25" s="44"/>
      <c r="D25" s="69">
        <v>426220.63640000002</v>
      </c>
      <c r="E25" s="69">
        <v>401694.9472</v>
      </c>
      <c r="F25" s="70">
        <v>106.10555083427199</v>
      </c>
      <c r="G25" s="69">
        <v>273733.283</v>
      </c>
      <c r="H25" s="70">
        <v>55.706544607511297</v>
      </c>
      <c r="I25" s="69">
        <v>23349.700199999999</v>
      </c>
      <c r="J25" s="70">
        <v>5.4783129219690698</v>
      </c>
      <c r="K25" s="69">
        <v>15043.7791</v>
      </c>
      <c r="L25" s="70">
        <v>5.4957800290584302</v>
      </c>
      <c r="M25" s="70">
        <v>0.55211666196295095</v>
      </c>
      <c r="N25" s="69">
        <v>8230153.233</v>
      </c>
      <c r="O25" s="69">
        <v>106623339.84639999</v>
      </c>
      <c r="P25" s="69">
        <v>26416</v>
      </c>
      <c r="Q25" s="69">
        <v>21466</v>
      </c>
      <c r="R25" s="70">
        <v>23.059722351625801</v>
      </c>
      <c r="S25" s="69">
        <v>16.134942322834601</v>
      </c>
      <c r="T25" s="69">
        <v>16.476257500232901</v>
      </c>
      <c r="U25" s="71">
        <v>-2.11537897421077</v>
      </c>
    </row>
    <row r="26" spans="1:21" ht="12" thickBot="1" x14ac:dyDescent="0.2">
      <c r="A26" s="54"/>
      <c r="B26" s="43" t="s">
        <v>24</v>
      </c>
      <c r="C26" s="44"/>
      <c r="D26" s="69">
        <v>583184.3284</v>
      </c>
      <c r="E26" s="69">
        <v>621118.28650000005</v>
      </c>
      <c r="F26" s="70">
        <v>93.892635440866201</v>
      </c>
      <c r="G26" s="69">
        <v>500529.04489999998</v>
      </c>
      <c r="H26" s="70">
        <v>16.513583845371802</v>
      </c>
      <c r="I26" s="69">
        <v>109009.7784</v>
      </c>
      <c r="J26" s="70">
        <v>18.6921652540072</v>
      </c>
      <c r="K26" s="69">
        <v>107992.0925</v>
      </c>
      <c r="L26" s="70">
        <v>21.575589588727201</v>
      </c>
      <c r="M26" s="70">
        <v>9.4237075737740005E-3</v>
      </c>
      <c r="N26" s="69">
        <v>12102067.846799999</v>
      </c>
      <c r="O26" s="69">
        <v>211999175.93529999</v>
      </c>
      <c r="P26" s="69">
        <v>45097</v>
      </c>
      <c r="Q26" s="69">
        <v>40904</v>
      </c>
      <c r="R26" s="70">
        <v>10.2508312145511</v>
      </c>
      <c r="S26" s="69">
        <v>12.9317765793734</v>
      </c>
      <c r="T26" s="69">
        <v>12.885323220223</v>
      </c>
      <c r="U26" s="71">
        <v>0.35921869563139203</v>
      </c>
    </row>
    <row r="27" spans="1:21" ht="12" thickBot="1" x14ac:dyDescent="0.2">
      <c r="A27" s="54"/>
      <c r="B27" s="43" t="s">
        <v>25</v>
      </c>
      <c r="C27" s="44"/>
      <c r="D27" s="69">
        <v>237737.62</v>
      </c>
      <c r="E27" s="69">
        <v>343585.77789999999</v>
      </c>
      <c r="F27" s="70">
        <v>69.193091010068898</v>
      </c>
      <c r="G27" s="69">
        <v>213637.24960000001</v>
      </c>
      <c r="H27" s="70">
        <v>11.280977659618801</v>
      </c>
      <c r="I27" s="69">
        <v>62495.953000000001</v>
      </c>
      <c r="J27" s="70">
        <v>26.287784407028202</v>
      </c>
      <c r="K27" s="69">
        <v>59671.295599999998</v>
      </c>
      <c r="L27" s="70">
        <v>27.931128916761701</v>
      </c>
      <c r="M27" s="70">
        <v>4.7336954420008001E-2</v>
      </c>
      <c r="N27" s="69">
        <v>5477931.6662999997</v>
      </c>
      <c r="O27" s="69">
        <v>86320474.327800006</v>
      </c>
      <c r="P27" s="69">
        <v>31164</v>
      </c>
      <c r="Q27" s="69">
        <v>27237</v>
      </c>
      <c r="R27" s="70">
        <v>14.417887432536601</v>
      </c>
      <c r="S27" s="69">
        <v>7.6285977409831904</v>
      </c>
      <c r="T27" s="69">
        <v>7.52364294525829</v>
      </c>
      <c r="U27" s="71">
        <v>1.3758071835541701</v>
      </c>
    </row>
    <row r="28" spans="1:21" ht="12" thickBot="1" x14ac:dyDescent="0.2">
      <c r="A28" s="54"/>
      <c r="B28" s="43" t="s">
        <v>26</v>
      </c>
      <c r="C28" s="44"/>
      <c r="D28" s="69">
        <v>1275493.4379</v>
      </c>
      <c r="E28" s="69">
        <v>1205705.5946</v>
      </c>
      <c r="F28" s="70">
        <v>105.788132991384</v>
      </c>
      <c r="G28" s="69">
        <v>962727.75280000002</v>
      </c>
      <c r="H28" s="70">
        <v>32.487448729960398</v>
      </c>
      <c r="I28" s="69">
        <v>66598.805699999997</v>
      </c>
      <c r="J28" s="70">
        <v>5.2214150007427502</v>
      </c>
      <c r="K28" s="69">
        <v>33708.852099999996</v>
      </c>
      <c r="L28" s="70">
        <v>3.50138987911807</v>
      </c>
      <c r="M28" s="70">
        <v>0.97570672244873002</v>
      </c>
      <c r="N28" s="69">
        <v>28389487.815900002</v>
      </c>
      <c r="O28" s="69">
        <v>322401096.41149998</v>
      </c>
      <c r="P28" s="69">
        <v>51804</v>
      </c>
      <c r="Q28" s="69">
        <v>45282</v>
      </c>
      <c r="R28" s="70">
        <v>14.4030740691666</v>
      </c>
      <c r="S28" s="69">
        <v>24.6215241660876</v>
      </c>
      <c r="T28" s="69">
        <v>23.075845296144202</v>
      </c>
      <c r="U28" s="71">
        <v>6.27775461631387</v>
      </c>
    </row>
    <row r="29" spans="1:21" ht="12" thickBot="1" x14ac:dyDescent="0.2">
      <c r="A29" s="54"/>
      <c r="B29" s="43" t="s">
        <v>27</v>
      </c>
      <c r="C29" s="44"/>
      <c r="D29" s="69">
        <v>716976.44339999999</v>
      </c>
      <c r="E29" s="69">
        <v>672817.02390000003</v>
      </c>
      <c r="F29" s="70">
        <v>106.563362389975</v>
      </c>
      <c r="G29" s="69">
        <v>601850.56409999996</v>
      </c>
      <c r="H29" s="70">
        <v>19.1286485661367</v>
      </c>
      <c r="I29" s="69">
        <v>85530.900099999999</v>
      </c>
      <c r="J29" s="70">
        <v>11.929387762644</v>
      </c>
      <c r="K29" s="69">
        <v>79599.841199999995</v>
      </c>
      <c r="L29" s="70">
        <v>13.225848067291</v>
      </c>
      <c r="M29" s="70">
        <v>7.4510938848455999E-2</v>
      </c>
      <c r="N29" s="69">
        <v>15354416.9179</v>
      </c>
      <c r="O29" s="69">
        <v>228101192.79640001</v>
      </c>
      <c r="P29" s="69">
        <v>115819</v>
      </c>
      <c r="Q29" s="69">
        <v>112970</v>
      </c>
      <c r="R29" s="70">
        <v>2.5219084712755602</v>
      </c>
      <c r="S29" s="69">
        <v>6.1904907087783503</v>
      </c>
      <c r="T29" s="69">
        <v>6.0491943064530398</v>
      </c>
      <c r="U29" s="71">
        <v>2.28247499224817</v>
      </c>
    </row>
    <row r="30" spans="1:21" ht="12" thickBot="1" x14ac:dyDescent="0.2">
      <c r="A30" s="54"/>
      <c r="B30" s="43" t="s">
        <v>28</v>
      </c>
      <c r="C30" s="44"/>
      <c r="D30" s="69">
        <v>886891.67099999997</v>
      </c>
      <c r="E30" s="69">
        <v>979709.56160000002</v>
      </c>
      <c r="F30" s="70">
        <v>90.525978898438495</v>
      </c>
      <c r="G30" s="69">
        <v>757768.34310000006</v>
      </c>
      <c r="H30" s="70">
        <v>17.039947508464401</v>
      </c>
      <c r="I30" s="69">
        <v>110404.22960000001</v>
      </c>
      <c r="J30" s="70">
        <v>12.448445871130501</v>
      </c>
      <c r="K30" s="69">
        <v>69728.121100000004</v>
      </c>
      <c r="L30" s="70">
        <v>9.2017727759311008</v>
      </c>
      <c r="M30" s="70">
        <v>0.58335299816360597</v>
      </c>
      <c r="N30" s="69">
        <v>19899235.915199999</v>
      </c>
      <c r="O30" s="69">
        <v>400943719.24089998</v>
      </c>
      <c r="P30" s="69">
        <v>77938</v>
      </c>
      <c r="Q30" s="69">
        <v>70925</v>
      </c>
      <c r="R30" s="70">
        <v>9.8879097638350508</v>
      </c>
      <c r="S30" s="69">
        <v>11.379451243296</v>
      </c>
      <c r="T30" s="69">
        <v>11.040203912583699</v>
      </c>
      <c r="U30" s="71">
        <v>2.9812275078914801</v>
      </c>
    </row>
    <row r="31" spans="1:21" ht="12" thickBot="1" x14ac:dyDescent="0.2">
      <c r="A31" s="54"/>
      <c r="B31" s="43" t="s">
        <v>29</v>
      </c>
      <c r="C31" s="44"/>
      <c r="D31" s="69">
        <v>621565.69200000004</v>
      </c>
      <c r="E31" s="69">
        <v>619579.18599999999</v>
      </c>
      <c r="F31" s="70">
        <v>100.32062180991301</v>
      </c>
      <c r="G31" s="69">
        <v>551607.97699999996</v>
      </c>
      <c r="H31" s="70">
        <v>12.682506039973401</v>
      </c>
      <c r="I31" s="69">
        <v>16170.667100000001</v>
      </c>
      <c r="J31" s="70">
        <v>2.6016022615353802</v>
      </c>
      <c r="K31" s="69">
        <v>24952.0353</v>
      </c>
      <c r="L31" s="70">
        <v>4.5235087852980804</v>
      </c>
      <c r="M31" s="70">
        <v>-0.351929936553112</v>
      </c>
      <c r="N31" s="69">
        <v>42945626.335199997</v>
      </c>
      <c r="O31" s="69">
        <v>408203032.9576</v>
      </c>
      <c r="P31" s="69">
        <v>25523</v>
      </c>
      <c r="Q31" s="69">
        <v>23133</v>
      </c>
      <c r="R31" s="70">
        <v>10.3315609735011</v>
      </c>
      <c r="S31" s="69">
        <v>24.3531595815539</v>
      </c>
      <c r="T31" s="69">
        <v>23.649265750226999</v>
      </c>
      <c r="U31" s="71">
        <v>2.8903593760379902</v>
      </c>
    </row>
    <row r="32" spans="1:21" ht="12" thickBot="1" x14ac:dyDescent="0.2">
      <c r="A32" s="54"/>
      <c r="B32" s="43" t="s">
        <v>30</v>
      </c>
      <c r="C32" s="44"/>
      <c r="D32" s="69">
        <v>102543.3738</v>
      </c>
      <c r="E32" s="69">
        <v>131970.573</v>
      </c>
      <c r="F32" s="70">
        <v>77.701696271334697</v>
      </c>
      <c r="G32" s="69">
        <v>106428.1381</v>
      </c>
      <c r="H32" s="70">
        <v>-3.6501289690418899</v>
      </c>
      <c r="I32" s="69">
        <v>25746.343099999998</v>
      </c>
      <c r="J32" s="70">
        <v>25.107758937418499</v>
      </c>
      <c r="K32" s="69">
        <v>30494.749800000001</v>
      </c>
      <c r="L32" s="70">
        <v>28.652901708519099</v>
      </c>
      <c r="M32" s="70">
        <v>-0.15571226952647399</v>
      </c>
      <c r="N32" s="69">
        <v>2162088.2042</v>
      </c>
      <c r="O32" s="69">
        <v>40414072.179399997</v>
      </c>
      <c r="P32" s="69">
        <v>22354</v>
      </c>
      <c r="Q32" s="69">
        <v>21118</v>
      </c>
      <c r="R32" s="70">
        <v>5.8528269722511599</v>
      </c>
      <c r="S32" s="69">
        <v>4.5872494318690196</v>
      </c>
      <c r="T32" s="69">
        <v>4.5093107491239701</v>
      </c>
      <c r="U32" s="71">
        <v>1.69902866418344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69">
        <v>33.539900000000003</v>
      </c>
      <c r="O33" s="69">
        <v>307.15859999999998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231985.5655</v>
      </c>
      <c r="E35" s="69">
        <v>235178.1789</v>
      </c>
      <c r="F35" s="70">
        <v>98.642470396304304</v>
      </c>
      <c r="G35" s="69">
        <v>178372.9192</v>
      </c>
      <c r="H35" s="70">
        <v>30.056494304433599</v>
      </c>
      <c r="I35" s="69">
        <v>24598.051100000001</v>
      </c>
      <c r="J35" s="70">
        <v>10.60326794341</v>
      </c>
      <c r="K35" s="69">
        <v>15809.2184</v>
      </c>
      <c r="L35" s="70">
        <v>8.8630148964899593</v>
      </c>
      <c r="M35" s="70">
        <v>0.55593088017558201</v>
      </c>
      <c r="N35" s="69">
        <v>5452269.4725000001</v>
      </c>
      <c r="O35" s="69">
        <v>64225575.0163</v>
      </c>
      <c r="P35" s="69">
        <v>15008</v>
      </c>
      <c r="Q35" s="69">
        <v>13458</v>
      </c>
      <c r="R35" s="70">
        <v>11.517313122306399</v>
      </c>
      <c r="S35" s="69">
        <v>15.4574603877932</v>
      </c>
      <c r="T35" s="69">
        <v>15.415667736662201</v>
      </c>
      <c r="U35" s="71">
        <v>0.27037204095940998</v>
      </c>
    </row>
    <row r="36" spans="1:21" ht="12" customHeight="1" thickBot="1" x14ac:dyDescent="0.2">
      <c r="A36" s="54"/>
      <c r="B36" s="43" t="s">
        <v>69</v>
      </c>
      <c r="C36" s="44"/>
      <c r="D36" s="69">
        <v>58453.99</v>
      </c>
      <c r="E36" s="72"/>
      <c r="F36" s="72"/>
      <c r="G36" s="72"/>
      <c r="H36" s="72"/>
      <c r="I36" s="69">
        <v>1629.88</v>
      </c>
      <c r="J36" s="70">
        <v>2.78831265410625</v>
      </c>
      <c r="K36" s="72"/>
      <c r="L36" s="72"/>
      <c r="M36" s="72"/>
      <c r="N36" s="69">
        <v>2940051.08</v>
      </c>
      <c r="O36" s="69">
        <v>30830061.48</v>
      </c>
      <c r="P36" s="69">
        <v>40</v>
      </c>
      <c r="Q36" s="69">
        <v>81</v>
      </c>
      <c r="R36" s="70">
        <v>-50.617283950617299</v>
      </c>
      <c r="S36" s="69">
        <v>1461.3497500000001</v>
      </c>
      <c r="T36" s="69">
        <v>510.41506172839502</v>
      </c>
      <c r="U36" s="71">
        <v>65.072354395079302</v>
      </c>
    </row>
    <row r="37" spans="1:21" ht="12" thickBot="1" x14ac:dyDescent="0.2">
      <c r="A37" s="54"/>
      <c r="B37" s="43" t="s">
        <v>36</v>
      </c>
      <c r="C37" s="44"/>
      <c r="D37" s="69">
        <v>260679.63</v>
      </c>
      <c r="E37" s="69">
        <v>130562.08779999999</v>
      </c>
      <c r="F37" s="70">
        <v>199.659514023182</v>
      </c>
      <c r="G37" s="69">
        <v>201124.03</v>
      </c>
      <c r="H37" s="70">
        <v>29.611379604913399</v>
      </c>
      <c r="I37" s="69">
        <v>-41858.980000000003</v>
      </c>
      <c r="J37" s="70">
        <v>-16.057633655533401</v>
      </c>
      <c r="K37" s="69">
        <v>-14997.47</v>
      </c>
      <c r="L37" s="70">
        <v>-7.4568265164535497</v>
      </c>
      <c r="M37" s="70">
        <v>1.79106942704336</v>
      </c>
      <c r="N37" s="69">
        <v>10865378.949999999</v>
      </c>
      <c r="O37" s="69">
        <v>158930933.69</v>
      </c>
      <c r="P37" s="69">
        <v>119</v>
      </c>
      <c r="Q37" s="69">
        <v>78</v>
      </c>
      <c r="R37" s="70">
        <v>52.564102564102598</v>
      </c>
      <c r="S37" s="69">
        <v>2190.5851260504201</v>
      </c>
      <c r="T37" s="69">
        <v>2443.1848717948701</v>
      </c>
      <c r="U37" s="71">
        <v>-11.5311540620146</v>
      </c>
    </row>
    <row r="38" spans="1:21" ht="12" thickBot="1" x14ac:dyDescent="0.2">
      <c r="A38" s="54"/>
      <c r="B38" s="43" t="s">
        <v>37</v>
      </c>
      <c r="C38" s="44"/>
      <c r="D38" s="69">
        <v>141399.93</v>
      </c>
      <c r="E38" s="69">
        <v>72538.855800000005</v>
      </c>
      <c r="F38" s="70">
        <v>194.92991506491299</v>
      </c>
      <c r="G38" s="69">
        <v>26647.02</v>
      </c>
      <c r="H38" s="70">
        <v>430.64068702616697</v>
      </c>
      <c r="I38" s="69">
        <v>-3187.22</v>
      </c>
      <c r="J38" s="70">
        <v>-2.25404637753357</v>
      </c>
      <c r="K38" s="69">
        <v>-2883.58</v>
      </c>
      <c r="L38" s="70">
        <v>-10.821397664729499</v>
      </c>
      <c r="M38" s="70">
        <v>0.105299662225428</v>
      </c>
      <c r="N38" s="69">
        <v>6281905.25</v>
      </c>
      <c r="O38" s="69">
        <v>139794090.25999999</v>
      </c>
      <c r="P38" s="69">
        <v>40</v>
      </c>
      <c r="Q38" s="69">
        <v>4</v>
      </c>
      <c r="R38" s="70">
        <v>900</v>
      </c>
      <c r="S38" s="69">
        <v>3534.9982500000001</v>
      </c>
      <c r="T38" s="69">
        <v>3296.3649999999998</v>
      </c>
      <c r="U38" s="71">
        <v>6.7505903291465499</v>
      </c>
    </row>
    <row r="39" spans="1:21" ht="12" thickBot="1" x14ac:dyDescent="0.2">
      <c r="A39" s="54"/>
      <c r="B39" s="43" t="s">
        <v>38</v>
      </c>
      <c r="C39" s="44"/>
      <c r="D39" s="69">
        <v>97545.4</v>
      </c>
      <c r="E39" s="69">
        <v>68044.594700000001</v>
      </c>
      <c r="F39" s="70">
        <v>143.35510473692301</v>
      </c>
      <c r="G39" s="69">
        <v>42801.73</v>
      </c>
      <c r="H39" s="70">
        <v>127.90060121401601</v>
      </c>
      <c r="I39" s="69">
        <v>-22989.759999999998</v>
      </c>
      <c r="J39" s="70">
        <v>-23.568266673774499</v>
      </c>
      <c r="K39" s="69">
        <v>-5906.87</v>
      </c>
      <c r="L39" s="70">
        <v>-13.8005403052634</v>
      </c>
      <c r="M39" s="70">
        <v>2.8920375765845501</v>
      </c>
      <c r="N39" s="69">
        <v>5800968.4199999999</v>
      </c>
      <c r="O39" s="69">
        <v>105830387.56</v>
      </c>
      <c r="P39" s="69">
        <v>69</v>
      </c>
      <c r="Q39" s="69">
        <v>42</v>
      </c>
      <c r="R39" s="70">
        <v>64.285714285714306</v>
      </c>
      <c r="S39" s="69">
        <v>1413.7014492753599</v>
      </c>
      <c r="T39" s="69">
        <v>1512.2109523809499</v>
      </c>
      <c r="U39" s="71">
        <v>-6.9681970798066697</v>
      </c>
    </row>
    <row r="40" spans="1:21" ht="12" thickBot="1" x14ac:dyDescent="0.2">
      <c r="A40" s="54"/>
      <c r="B40" s="43" t="s">
        <v>72</v>
      </c>
      <c r="C40" s="44"/>
      <c r="D40" s="72"/>
      <c r="E40" s="72"/>
      <c r="F40" s="72"/>
      <c r="G40" s="69">
        <v>13.82</v>
      </c>
      <c r="H40" s="72"/>
      <c r="I40" s="72"/>
      <c r="J40" s="72"/>
      <c r="K40" s="69">
        <v>-18.63</v>
      </c>
      <c r="L40" s="70">
        <v>-134.80463096960901</v>
      </c>
      <c r="M40" s="72"/>
      <c r="N40" s="69">
        <v>244.59</v>
      </c>
      <c r="O40" s="69">
        <v>4506.1899999999996</v>
      </c>
      <c r="P40" s="72"/>
      <c r="Q40" s="72"/>
      <c r="R40" s="72"/>
      <c r="S40" s="72"/>
      <c r="T40" s="72"/>
      <c r="U40" s="73"/>
    </row>
    <row r="41" spans="1:21" ht="12" customHeight="1" thickBot="1" x14ac:dyDescent="0.2">
      <c r="A41" s="54"/>
      <c r="B41" s="43" t="s">
        <v>33</v>
      </c>
      <c r="C41" s="44"/>
      <c r="D41" s="69">
        <v>73241.025299999994</v>
      </c>
      <c r="E41" s="69">
        <v>77530.349499999997</v>
      </c>
      <c r="F41" s="70">
        <v>94.467554670316602</v>
      </c>
      <c r="G41" s="69">
        <v>145853.8463</v>
      </c>
      <c r="H41" s="70">
        <v>-49.784645960344498</v>
      </c>
      <c r="I41" s="69">
        <v>5650.7138999999997</v>
      </c>
      <c r="J41" s="70">
        <v>7.7152304693364302</v>
      </c>
      <c r="K41" s="69">
        <v>8409.7811999999994</v>
      </c>
      <c r="L41" s="70">
        <v>5.7658960756525497</v>
      </c>
      <c r="M41" s="70">
        <v>-0.32807836903057602</v>
      </c>
      <c r="N41" s="69">
        <v>2415482.9391000001</v>
      </c>
      <c r="O41" s="69">
        <v>62716122.064999998</v>
      </c>
      <c r="P41" s="69">
        <v>173</v>
      </c>
      <c r="Q41" s="69">
        <v>189</v>
      </c>
      <c r="R41" s="70">
        <v>-8.4656084656084705</v>
      </c>
      <c r="S41" s="69">
        <v>423.35852774566501</v>
      </c>
      <c r="T41" s="69">
        <v>420.942426984127</v>
      </c>
      <c r="U41" s="71">
        <v>0.570698498599579</v>
      </c>
    </row>
    <row r="42" spans="1:21" ht="12" thickBot="1" x14ac:dyDescent="0.2">
      <c r="A42" s="54"/>
      <c r="B42" s="43" t="s">
        <v>34</v>
      </c>
      <c r="C42" s="44"/>
      <c r="D42" s="69">
        <v>390023.5355</v>
      </c>
      <c r="E42" s="69">
        <v>244486.8867</v>
      </c>
      <c r="F42" s="70">
        <v>159.52738437811701</v>
      </c>
      <c r="G42" s="69">
        <v>316153.92450000002</v>
      </c>
      <c r="H42" s="70">
        <v>23.365077981184498</v>
      </c>
      <c r="I42" s="69">
        <v>23120.4159</v>
      </c>
      <c r="J42" s="70">
        <v>5.9279540324047897</v>
      </c>
      <c r="K42" s="69">
        <v>19322.837500000001</v>
      </c>
      <c r="L42" s="70">
        <v>6.1118448966145902</v>
      </c>
      <c r="M42" s="70">
        <v>0.19653316444854399</v>
      </c>
      <c r="N42" s="69">
        <v>9842014.0014999993</v>
      </c>
      <c r="O42" s="69">
        <v>159113110.12909999</v>
      </c>
      <c r="P42" s="69">
        <v>1992</v>
      </c>
      <c r="Q42" s="69">
        <v>1759</v>
      </c>
      <c r="R42" s="70">
        <v>13.246162592381999</v>
      </c>
      <c r="S42" s="69">
        <v>195.79494754016099</v>
      </c>
      <c r="T42" s="69">
        <v>186.997767197271</v>
      </c>
      <c r="U42" s="71">
        <v>4.4930578921527404</v>
      </c>
    </row>
    <row r="43" spans="1:21" ht="12" thickBot="1" x14ac:dyDescent="0.2">
      <c r="A43" s="54"/>
      <c r="B43" s="43" t="s">
        <v>39</v>
      </c>
      <c r="C43" s="44"/>
      <c r="D43" s="69">
        <v>182281.57</v>
      </c>
      <c r="E43" s="69">
        <v>58677.0694</v>
      </c>
      <c r="F43" s="70">
        <v>310.65213696579099</v>
      </c>
      <c r="G43" s="69">
        <v>113650.47</v>
      </c>
      <c r="H43" s="70">
        <v>60.387871691159802</v>
      </c>
      <c r="I43" s="69">
        <v>-23130.400000000001</v>
      </c>
      <c r="J43" s="70">
        <v>-12.689379403523899</v>
      </c>
      <c r="K43" s="69">
        <v>-8141.14</v>
      </c>
      <c r="L43" s="70">
        <v>-7.1633139748564201</v>
      </c>
      <c r="M43" s="70">
        <v>1.8411745775161701</v>
      </c>
      <c r="N43" s="69">
        <v>6473798.8700000001</v>
      </c>
      <c r="O43" s="69">
        <v>75088931.019999996</v>
      </c>
      <c r="P43" s="69">
        <v>129</v>
      </c>
      <c r="Q43" s="69">
        <v>94</v>
      </c>
      <c r="R43" s="70">
        <v>37.2340425531915</v>
      </c>
      <c r="S43" s="69">
        <v>1413.0354263565901</v>
      </c>
      <c r="T43" s="69">
        <v>1326.30553191489</v>
      </c>
      <c r="U43" s="71">
        <v>6.1378428894257997</v>
      </c>
    </row>
    <row r="44" spans="1:21" ht="12" thickBot="1" x14ac:dyDescent="0.2">
      <c r="A44" s="54"/>
      <c r="B44" s="43" t="s">
        <v>40</v>
      </c>
      <c r="C44" s="44"/>
      <c r="D44" s="69">
        <v>59058.19</v>
      </c>
      <c r="E44" s="69">
        <v>12161.6176</v>
      </c>
      <c r="F44" s="70">
        <v>485.61130552238399</v>
      </c>
      <c r="G44" s="69">
        <v>62698.35</v>
      </c>
      <c r="H44" s="70">
        <v>-5.8058306159572002</v>
      </c>
      <c r="I44" s="69">
        <v>7995.5</v>
      </c>
      <c r="J44" s="70">
        <v>13.538342438195301</v>
      </c>
      <c r="K44" s="69">
        <v>8308.23</v>
      </c>
      <c r="L44" s="70">
        <v>13.2511142637725</v>
      </c>
      <c r="M44" s="70">
        <v>-3.7640989717425001E-2</v>
      </c>
      <c r="N44" s="69">
        <v>2690004.78</v>
      </c>
      <c r="O44" s="69">
        <v>29968901.84</v>
      </c>
      <c r="P44" s="69">
        <v>70</v>
      </c>
      <c r="Q44" s="69">
        <v>70</v>
      </c>
      <c r="R44" s="70">
        <v>0</v>
      </c>
      <c r="S44" s="69">
        <v>843.68842857142897</v>
      </c>
      <c r="T44" s="69">
        <v>969.21885714285702</v>
      </c>
      <c r="U44" s="71">
        <v>-14.8787661795934</v>
      </c>
    </row>
    <row r="45" spans="1:21" ht="12" thickBot="1" x14ac:dyDescent="0.2">
      <c r="A45" s="55"/>
      <c r="B45" s="43" t="s">
        <v>35</v>
      </c>
      <c r="C45" s="44"/>
      <c r="D45" s="74">
        <v>24160</v>
      </c>
      <c r="E45" s="75"/>
      <c r="F45" s="75"/>
      <c r="G45" s="74">
        <v>5421.3193000000001</v>
      </c>
      <c r="H45" s="76">
        <v>345.64798092597101</v>
      </c>
      <c r="I45" s="74">
        <v>3173.9760000000001</v>
      </c>
      <c r="J45" s="76">
        <v>13.137317880794701</v>
      </c>
      <c r="K45" s="74">
        <v>511.83249999999998</v>
      </c>
      <c r="L45" s="76">
        <v>9.4411059684309695</v>
      </c>
      <c r="M45" s="76">
        <v>5.2012005880830197</v>
      </c>
      <c r="N45" s="74">
        <v>295729.67009999999</v>
      </c>
      <c r="O45" s="74">
        <v>8573877.8248999994</v>
      </c>
      <c r="P45" s="74">
        <v>21</v>
      </c>
      <c r="Q45" s="74">
        <v>19</v>
      </c>
      <c r="R45" s="76">
        <v>10.526315789473699</v>
      </c>
      <c r="S45" s="74">
        <v>1150.4761904761899</v>
      </c>
      <c r="T45" s="74">
        <v>326.29548947368397</v>
      </c>
      <c r="U45" s="77">
        <v>71.638223183164897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18:C18"/>
    <mergeCell ref="B25:C25"/>
    <mergeCell ref="B26:C26"/>
    <mergeCell ref="B27:C27"/>
    <mergeCell ref="B43:C43"/>
    <mergeCell ref="B44:C44"/>
    <mergeCell ref="B45:C45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53376</v>
      </c>
      <c r="D2" s="37">
        <v>504983.46406752098</v>
      </c>
      <c r="E2" s="37">
        <v>382500.65352991503</v>
      </c>
      <c r="F2" s="37">
        <v>122482.810537607</v>
      </c>
      <c r="G2" s="37">
        <v>382500.65352991503</v>
      </c>
      <c r="H2" s="37">
        <v>0.24254816098538601</v>
      </c>
    </row>
    <row r="3" spans="1:8" x14ac:dyDescent="0.15">
      <c r="A3" s="37">
        <v>2</v>
      </c>
      <c r="B3" s="37">
        <v>13</v>
      </c>
      <c r="C3" s="37">
        <v>7942</v>
      </c>
      <c r="D3" s="37">
        <v>81427.726782921105</v>
      </c>
      <c r="E3" s="37">
        <v>62726.265540269298</v>
      </c>
      <c r="F3" s="37">
        <v>18701.4612426518</v>
      </c>
      <c r="G3" s="37">
        <v>62726.265540269298</v>
      </c>
      <c r="H3" s="37">
        <v>0.22966945021697899</v>
      </c>
    </row>
    <row r="4" spans="1:8" x14ac:dyDescent="0.15">
      <c r="A4" s="37">
        <v>3</v>
      </c>
      <c r="B4" s="37">
        <v>14</v>
      </c>
      <c r="C4" s="37">
        <v>97233</v>
      </c>
      <c r="D4" s="37">
        <v>107287.018047606</v>
      </c>
      <c r="E4" s="37">
        <v>76634.915125742598</v>
      </c>
      <c r="F4" s="37">
        <v>30652.102921863501</v>
      </c>
      <c r="G4" s="37">
        <v>76634.915125742598</v>
      </c>
      <c r="H4" s="37">
        <v>0.28570188154789</v>
      </c>
    </row>
    <row r="5" spans="1:8" x14ac:dyDescent="0.15">
      <c r="A5" s="37">
        <v>4</v>
      </c>
      <c r="B5" s="37">
        <v>15</v>
      </c>
      <c r="C5" s="37">
        <v>3658</v>
      </c>
      <c r="D5" s="37">
        <v>59421.957051282101</v>
      </c>
      <c r="E5" s="37">
        <v>46728.379153846203</v>
      </c>
      <c r="F5" s="37">
        <v>12693.5778974359</v>
      </c>
      <c r="G5" s="37">
        <v>46728.379153846203</v>
      </c>
      <c r="H5" s="37">
        <v>0.213617634412161</v>
      </c>
    </row>
    <row r="6" spans="1:8" x14ac:dyDescent="0.15">
      <c r="A6" s="37">
        <v>5</v>
      </c>
      <c r="B6" s="37">
        <v>16</v>
      </c>
      <c r="C6" s="37">
        <v>4358</v>
      </c>
      <c r="D6" s="37">
        <v>186349.15341623899</v>
      </c>
      <c r="E6" s="37">
        <v>166167.76779487199</v>
      </c>
      <c r="F6" s="37">
        <v>20181.385621367499</v>
      </c>
      <c r="G6" s="37">
        <v>166167.76779487199</v>
      </c>
      <c r="H6" s="37">
        <v>0.10829877813444801</v>
      </c>
    </row>
    <row r="7" spans="1:8" x14ac:dyDescent="0.15">
      <c r="A7" s="37">
        <v>6</v>
      </c>
      <c r="B7" s="37">
        <v>17</v>
      </c>
      <c r="C7" s="37">
        <v>17463</v>
      </c>
      <c r="D7" s="37">
        <v>296010.08801794902</v>
      </c>
      <c r="E7" s="37">
        <v>212429.23715384601</v>
      </c>
      <c r="F7" s="37">
        <v>83580.850864102598</v>
      </c>
      <c r="G7" s="37">
        <v>212429.23715384601</v>
      </c>
      <c r="H7" s="37">
        <v>0.282358116318774</v>
      </c>
    </row>
    <row r="8" spans="1:8" x14ac:dyDescent="0.15">
      <c r="A8" s="37">
        <v>7</v>
      </c>
      <c r="B8" s="37">
        <v>18</v>
      </c>
      <c r="C8" s="37">
        <v>96311</v>
      </c>
      <c r="D8" s="37">
        <v>182844.27333760701</v>
      </c>
      <c r="E8" s="37">
        <v>148624.610340171</v>
      </c>
      <c r="F8" s="37">
        <v>34219.662997435902</v>
      </c>
      <c r="G8" s="37">
        <v>148624.610340171</v>
      </c>
      <c r="H8" s="37">
        <v>0.18715195380635199</v>
      </c>
    </row>
    <row r="9" spans="1:8" x14ac:dyDescent="0.15">
      <c r="A9" s="37">
        <v>8</v>
      </c>
      <c r="B9" s="37">
        <v>19</v>
      </c>
      <c r="C9" s="37">
        <v>22294</v>
      </c>
      <c r="D9" s="37">
        <v>129156.568921368</v>
      </c>
      <c r="E9" s="37">
        <v>116983.767304273</v>
      </c>
      <c r="F9" s="37">
        <v>12172.801617094001</v>
      </c>
      <c r="G9" s="37">
        <v>116983.767304273</v>
      </c>
      <c r="H9" s="37">
        <v>9.4248412750148294E-2</v>
      </c>
    </row>
    <row r="10" spans="1:8" x14ac:dyDescent="0.15">
      <c r="A10" s="37">
        <v>9</v>
      </c>
      <c r="B10" s="37">
        <v>21</v>
      </c>
      <c r="C10" s="37">
        <v>134984</v>
      </c>
      <c r="D10" s="37">
        <v>555583.20513846201</v>
      </c>
      <c r="E10" s="37">
        <v>526621.10021538497</v>
      </c>
      <c r="F10" s="37">
        <v>28962.104923076899</v>
      </c>
      <c r="G10" s="37">
        <v>526621.10021538497</v>
      </c>
      <c r="H10" s="37">
        <v>5.2129194430668602E-2</v>
      </c>
    </row>
    <row r="11" spans="1:8" x14ac:dyDescent="0.15">
      <c r="A11" s="37">
        <v>10</v>
      </c>
      <c r="B11" s="37">
        <v>22</v>
      </c>
      <c r="C11" s="37">
        <v>21463</v>
      </c>
      <c r="D11" s="37">
        <v>396367.76645042701</v>
      </c>
      <c r="E11" s="37">
        <v>351511.497335897</v>
      </c>
      <c r="F11" s="37">
        <v>44856.269114529903</v>
      </c>
      <c r="G11" s="37">
        <v>351511.497335897</v>
      </c>
      <c r="H11" s="37">
        <v>0.113168307090733</v>
      </c>
    </row>
    <row r="12" spans="1:8" x14ac:dyDescent="0.15">
      <c r="A12" s="37">
        <v>11</v>
      </c>
      <c r="B12" s="37">
        <v>23</v>
      </c>
      <c r="C12" s="37">
        <v>161132.889</v>
      </c>
      <c r="D12" s="37">
        <v>1422244.60181624</v>
      </c>
      <c r="E12" s="37">
        <v>1196470.3886299101</v>
      </c>
      <c r="F12" s="37">
        <v>225774.21318632501</v>
      </c>
      <c r="G12" s="37">
        <v>1196470.3886299101</v>
      </c>
      <c r="H12" s="37">
        <v>0.15874499569061901</v>
      </c>
    </row>
    <row r="13" spans="1:8" x14ac:dyDescent="0.15">
      <c r="A13" s="37">
        <v>12</v>
      </c>
      <c r="B13" s="37">
        <v>24</v>
      </c>
      <c r="C13" s="37">
        <v>25436</v>
      </c>
      <c r="D13" s="37">
        <v>503802.30608547002</v>
      </c>
      <c r="E13" s="37">
        <v>459934.581359829</v>
      </c>
      <c r="F13" s="37">
        <v>43867.724725640997</v>
      </c>
      <c r="G13" s="37">
        <v>459934.581359829</v>
      </c>
      <c r="H13" s="37">
        <v>8.70732908439662E-2</v>
      </c>
    </row>
    <row r="14" spans="1:8" x14ac:dyDescent="0.15">
      <c r="A14" s="37">
        <v>13</v>
      </c>
      <c r="B14" s="37">
        <v>25</v>
      </c>
      <c r="C14" s="37">
        <v>79568</v>
      </c>
      <c r="D14" s="37">
        <v>1043498.5451</v>
      </c>
      <c r="E14" s="37">
        <v>993441.56070000003</v>
      </c>
      <c r="F14" s="37">
        <v>50056.984400000001</v>
      </c>
      <c r="G14" s="37">
        <v>993441.56070000003</v>
      </c>
      <c r="H14" s="37">
        <v>4.7970344218546998E-2</v>
      </c>
    </row>
    <row r="15" spans="1:8" x14ac:dyDescent="0.15">
      <c r="A15" s="37">
        <v>14</v>
      </c>
      <c r="B15" s="37">
        <v>26</v>
      </c>
      <c r="C15" s="37">
        <v>61566</v>
      </c>
      <c r="D15" s="37">
        <v>328128.806078761</v>
      </c>
      <c r="E15" s="37">
        <v>286738.13538407098</v>
      </c>
      <c r="F15" s="37">
        <v>41390.6706946903</v>
      </c>
      <c r="G15" s="37">
        <v>286738.13538407098</v>
      </c>
      <c r="H15" s="37">
        <v>0.12614153322690999</v>
      </c>
    </row>
    <row r="16" spans="1:8" x14ac:dyDescent="0.15">
      <c r="A16" s="37">
        <v>15</v>
      </c>
      <c r="B16" s="37">
        <v>27</v>
      </c>
      <c r="C16" s="37">
        <v>135120.21900000001</v>
      </c>
      <c r="D16" s="37">
        <v>1016701.2182999999</v>
      </c>
      <c r="E16" s="37">
        <v>904650.48710000003</v>
      </c>
      <c r="F16" s="37">
        <v>112050.73119999999</v>
      </c>
      <c r="G16" s="37">
        <v>904650.48710000003</v>
      </c>
      <c r="H16" s="37">
        <v>0.11021008845386999</v>
      </c>
    </row>
    <row r="17" spans="1:8" x14ac:dyDescent="0.15">
      <c r="A17" s="37">
        <v>16</v>
      </c>
      <c r="B17" s="37">
        <v>29</v>
      </c>
      <c r="C17" s="37">
        <v>156497</v>
      </c>
      <c r="D17" s="37">
        <v>2088843.9658461499</v>
      </c>
      <c r="E17" s="37">
        <v>1892261.5193470099</v>
      </c>
      <c r="F17" s="37">
        <v>196582.44649914501</v>
      </c>
      <c r="G17" s="37">
        <v>1892261.5193470099</v>
      </c>
      <c r="H17" s="37">
        <v>9.4110641921266294E-2</v>
      </c>
    </row>
    <row r="18" spans="1:8" x14ac:dyDescent="0.15">
      <c r="A18" s="37">
        <v>17</v>
      </c>
      <c r="B18" s="37">
        <v>31</v>
      </c>
      <c r="C18" s="37">
        <v>29349.853999999999</v>
      </c>
      <c r="D18" s="37">
        <v>270828.64626669697</v>
      </c>
      <c r="E18" s="37">
        <v>229552.546862091</v>
      </c>
      <c r="F18" s="37">
        <v>41276.099404605899</v>
      </c>
      <c r="G18" s="37">
        <v>229552.546862091</v>
      </c>
      <c r="H18" s="37">
        <v>0.15240669690443101</v>
      </c>
    </row>
    <row r="19" spans="1:8" x14ac:dyDescent="0.15">
      <c r="A19" s="37">
        <v>18</v>
      </c>
      <c r="B19" s="37">
        <v>32</v>
      </c>
      <c r="C19" s="37">
        <v>31375.51</v>
      </c>
      <c r="D19" s="37">
        <v>426220.64483116998</v>
      </c>
      <c r="E19" s="37">
        <v>402870.943772086</v>
      </c>
      <c r="F19" s="37">
        <v>23349.701059084498</v>
      </c>
      <c r="G19" s="37">
        <v>402870.943772086</v>
      </c>
      <c r="H19" s="37">
        <v>5.4783130151599198E-2</v>
      </c>
    </row>
    <row r="20" spans="1:8" x14ac:dyDescent="0.15">
      <c r="A20" s="37">
        <v>19</v>
      </c>
      <c r="B20" s="37">
        <v>33</v>
      </c>
      <c r="C20" s="37">
        <v>35406.39</v>
      </c>
      <c r="D20" s="37">
        <v>583184.30015337002</v>
      </c>
      <c r="E20" s="37">
        <v>474174.49929654098</v>
      </c>
      <c r="F20" s="37">
        <v>109009.80085682801</v>
      </c>
      <c r="G20" s="37">
        <v>474174.49929654098</v>
      </c>
      <c r="H20" s="37">
        <v>0.186921700100912</v>
      </c>
    </row>
    <row r="21" spans="1:8" x14ac:dyDescent="0.15">
      <c r="A21" s="37">
        <v>20</v>
      </c>
      <c r="B21" s="37">
        <v>34</v>
      </c>
      <c r="C21" s="37">
        <v>37984.178</v>
      </c>
      <c r="D21" s="37">
        <v>237737.44995335501</v>
      </c>
      <c r="E21" s="37">
        <v>175241.692624697</v>
      </c>
      <c r="F21" s="37">
        <v>62495.757328657099</v>
      </c>
      <c r="G21" s="37">
        <v>175241.692624697</v>
      </c>
      <c r="H21" s="37">
        <v>0.26287720904266099</v>
      </c>
    </row>
    <row r="22" spans="1:8" x14ac:dyDescent="0.15">
      <c r="A22" s="37">
        <v>21</v>
      </c>
      <c r="B22" s="37">
        <v>35</v>
      </c>
      <c r="C22" s="37">
        <v>47971.945</v>
      </c>
      <c r="D22" s="37">
        <v>1275493.4375672601</v>
      </c>
      <c r="E22" s="37">
        <v>1208894.6297354</v>
      </c>
      <c r="F22" s="37">
        <v>66598.807831858401</v>
      </c>
      <c r="G22" s="37">
        <v>1208894.6297354</v>
      </c>
      <c r="H22" s="37">
        <v>5.2214151692447801E-2</v>
      </c>
    </row>
    <row r="23" spans="1:8" x14ac:dyDescent="0.15">
      <c r="A23" s="37">
        <v>22</v>
      </c>
      <c r="B23" s="37">
        <v>36</v>
      </c>
      <c r="C23" s="37">
        <v>170673.18400000001</v>
      </c>
      <c r="D23" s="37">
        <v>716976.47733716795</v>
      </c>
      <c r="E23" s="37">
        <v>631445.49870680796</v>
      </c>
      <c r="F23" s="37">
        <v>85530.978630360099</v>
      </c>
      <c r="G23" s="37">
        <v>631445.49870680796</v>
      </c>
      <c r="H23" s="37">
        <v>0.119293981509714</v>
      </c>
    </row>
    <row r="24" spans="1:8" x14ac:dyDescent="0.15">
      <c r="A24" s="37">
        <v>23</v>
      </c>
      <c r="B24" s="37">
        <v>37</v>
      </c>
      <c r="C24" s="37">
        <v>150935.497</v>
      </c>
      <c r="D24" s="37">
        <v>886891.65900796501</v>
      </c>
      <c r="E24" s="37">
        <v>776487.44742291002</v>
      </c>
      <c r="F24" s="37">
        <v>110404.211585055</v>
      </c>
      <c r="G24" s="37">
        <v>776487.44742291002</v>
      </c>
      <c r="H24" s="37">
        <v>0.124484440082059</v>
      </c>
    </row>
    <row r="25" spans="1:8" x14ac:dyDescent="0.15">
      <c r="A25" s="37">
        <v>24</v>
      </c>
      <c r="B25" s="37">
        <v>38</v>
      </c>
      <c r="C25" s="37">
        <v>127143.662</v>
      </c>
      <c r="D25" s="37">
        <v>621565.57308672601</v>
      </c>
      <c r="E25" s="37">
        <v>605395.033566372</v>
      </c>
      <c r="F25" s="37">
        <v>16170.539520353999</v>
      </c>
      <c r="G25" s="37">
        <v>605395.033566372</v>
      </c>
      <c r="H25" s="37">
        <v>2.6015822337215801E-2</v>
      </c>
    </row>
    <row r="26" spans="1:8" x14ac:dyDescent="0.15">
      <c r="A26" s="37">
        <v>25</v>
      </c>
      <c r="B26" s="37">
        <v>39</v>
      </c>
      <c r="C26" s="37">
        <v>73719.082999999999</v>
      </c>
      <c r="D26" s="37">
        <v>102543.34591722301</v>
      </c>
      <c r="E26" s="37">
        <v>76797.034042283805</v>
      </c>
      <c r="F26" s="37">
        <v>25746.311874938801</v>
      </c>
      <c r="G26" s="37">
        <v>76797.034042283805</v>
      </c>
      <c r="H26" s="37">
        <v>0.25107735313925</v>
      </c>
    </row>
    <row r="27" spans="1:8" x14ac:dyDescent="0.15">
      <c r="A27" s="37">
        <v>26</v>
      </c>
      <c r="B27" s="37">
        <v>42</v>
      </c>
      <c r="C27" s="37">
        <v>12810.916999999999</v>
      </c>
      <c r="D27" s="37">
        <v>231985.56479999999</v>
      </c>
      <c r="E27" s="37">
        <v>207387.511</v>
      </c>
      <c r="F27" s="37">
        <v>24598.053800000002</v>
      </c>
      <c r="G27" s="37">
        <v>207387.511</v>
      </c>
      <c r="H27" s="37">
        <v>0.10603269139270199</v>
      </c>
    </row>
    <row r="28" spans="1:8" x14ac:dyDescent="0.15">
      <c r="A28" s="37">
        <v>27</v>
      </c>
      <c r="B28" s="37">
        <v>75</v>
      </c>
      <c r="C28" s="37">
        <v>187</v>
      </c>
      <c r="D28" s="37">
        <v>73241.025641025597</v>
      </c>
      <c r="E28" s="37">
        <v>67590.311965811998</v>
      </c>
      <c r="F28" s="37">
        <v>5650.7136752136703</v>
      </c>
      <c r="G28" s="37">
        <v>67590.311965811998</v>
      </c>
      <c r="H28" s="37">
        <v>7.7152301264995601E-2</v>
      </c>
    </row>
    <row r="29" spans="1:8" x14ac:dyDescent="0.15">
      <c r="A29" s="37">
        <v>28</v>
      </c>
      <c r="B29" s="37">
        <v>76</v>
      </c>
      <c r="C29" s="37">
        <v>2377</v>
      </c>
      <c r="D29" s="37">
        <v>390023.53038803401</v>
      </c>
      <c r="E29" s="37">
        <v>366903.11775640998</v>
      </c>
      <c r="F29" s="37">
        <v>23120.412631623902</v>
      </c>
      <c r="G29" s="37">
        <v>366903.11775640998</v>
      </c>
      <c r="H29" s="37">
        <v>5.9279532721068E-2</v>
      </c>
    </row>
    <row r="30" spans="1:8" x14ac:dyDescent="0.15">
      <c r="A30" s="37">
        <v>29</v>
      </c>
      <c r="B30" s="37">
        <v>99</v>
      </c>
      <c r="C30" s="37">
        <v>21</v>
      </c>
      <c r="D30" s="37">
        <v>24160</v>
      </c>
      <c r="E30" s="37">
        <v>20986.023931623899</v>
      </c>
      <c r="F30" s="37">
        <v>3173.9760683760701</v>
      </c>
      <c r="G30" s="37">
        <v>20986.023931623899</v>
      </c>
      <c r="H30" s="37">
        <v>0.13137318163808201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47</v>
      </c>
      <c r="D32" s="34">
        <v>58453.99</v>
      </c>
      <c r="E32" s="34">
        <v>56824.11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101</v>
      </c>
      <c r="D33" s="34">
        <v>260679.63</v>
      </c>
      <c r="E33" s="34">
        <v>302538.61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40</v>
      </c>
      <c r="D34" s="34">
        <v>141399.93</v>
      </c>
      <c r="E34" s="34">
        <v>144587.15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63</v>
      </c>
      <c r="D35" s="34">
        <v>97545.4</v>
      </c>
      <c r="E35" s="34">
        <v>120535.16</v>
      </c>
      <c r="F35" s="30"/>
      <c r="G35" s="30"/>
      <c r="H35" s="30"/>
    </row>
    <row r="36" spans="1:8" ht="14.25" x14ac:dyDescent="0.2">
      <c r="A36" s="30"/>
      <c r="B36" s="33">
        <v>77</v>
      </c>
      <c r="C36" s="34">
        <v>119</v>
      </c>
      <c r="D36" s="34">
        <v>182281.57</v>
      </c>
      <c r="E36" s="34">
        <v>205411.97</v>
      </c>
      <c r="F36" s="30"/>
      <c r="G36" s="30"/>
      <c r="H36" s="30"/>
    </row>
    <row r="37" spans="1:8" ht="14.25" x14ac:dyDescent="0.2">
      <c r="A37" s="30"/>
      <c r="B37" s="33">
        <v>78</v>
      </c>
      <c r="C37" s="34">
        <v>50</v>
      </c>
      <c r="D37" s="34">
        <v>59058.19</v>
      </c>
      <c r="E37" s="34">
        <v>51062.69</v>
      </c>
      <c r="F37" s="30"/>
      <c r="G37" s="30"/>
      <c r="H37" s="30"/>
    </row>
    <row r="38" spans="1:8" ht="14.25" x14ac:dyDescent="0.2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2015-11-21T02:43:42Z</dcterms:modified>
</cp:coreProperties>
</file>