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E4" i="2"/>
  <c r="J35" l="1"/>
  <c r="I35"/>
  <c r="H35"/>
  <c r="F35"/>
  <c r="E35"/>
  <c r="J31"/>
  <c r="I31"/>
  <c r="H31"/>
  <c r="F31"/>
  <c r="E31"/>
  <c r="K31" l="1"/>
  <c r="K35"/>
  <c r="G35"/>
  <c r="L35" s="1"/>
  <c r="G31"/>
  <c r="L31" s="1"/>
  <c r="J38"/>
  <c r="J39"/>
  <c r="J32"/>
  <c r="J33"/>
  <c r="J34"/>
  <c r="I38"/>
  <c r="I39"/>
  <c r="I32"/>
  <c r="I33"/>
  <c r="I34"/>
  <c r="H30" l="1"/>
  <c r="H32"/>
  <c r="H40" l="1"/>
  <c r="J8" l="1"/>
  <c r="F38" l="1"/>
  <c r="F39"/>
  <c r="F33"/>
  <c r="F34"/>
  <c r="E38"/>
  <c r="K38" s="1"/>
  <c r="E39"/>
  <c r="K39" s="1"/>
  <c r="E34"/>
  <c r="K34" s="1"/>
  <c r="E33"/>
  <c r="K33" s="1"/>
  <c r="F40"/>
  <c r="E13"/>
  <c r="F37"/>
  <c r="F36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2"/>
  <c r="F4"/>
  <c r="E40"/>
  <c r="E37"/>
  <c r="E36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2"/>
  <c r="K32" s="1"/>
  <c r="E5"/>
  <c r="I30"/>
  <c r="I36"/>
  <c r="I37"/>
  <c r="I40"/>
  <c r="J4"/>
  <c r="J5"/>
  <c r="J6"/>
  <c r="J7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6"/>
  <c r="J37"/>
  <c r="J40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3"/>
  <c r="H34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15" l="1"/>
  <c r="K6"/>
  <c r="E3"/>
  <c r="K19"/>
  <c r="G36"/>
  <c r="L36" s="1"/>
  <c r="G37"/>
  <c r="L37" s="1"/>
  <c r="G30"/>
  <c r="L30" s="1"/>
  <c r="G40"/>
  <c r="L40" s="1"/>
  <c r="G38"/>
  <c r="L38" s="1"/>
  <c r="G33"/>
  <c r="L33" s="1"/>
  <c r="G39"/>
  <c r="L39" s="1"/>
  <c r="G34"/>
  <c r="L34" s="1"/>
  <c r="G29"/>
  <c r="L29" s="1"/>
  <c r="G32"/>
  <c r="L32" s="1"/>
  <c r="I3"/>
  <c r="K5"/>
  <c r="K7"/>
  <c r="K40"/>
  <c r="G19"/>
  <c r="L19" s="1"/>
  <c r="G11"/>
  <c r="L11" s="1"/>
  <c r="G7"/>
  <c r="L7" s="1"/>
  <c r="G5"/>
  <c r="L5" s="1"/>
  <c r="K37"/>
  <c r="K28"/>
  <c r="K26"/>
  <c r="K24"/>
  <c r="K22"/>
  <c r="K20"/>
  <c r="K18"/>
  <c r="K16"/>
  <c r="K14"/>
  <c r="K12"/>
  <c r="K10"/>
  <c r="K8"/>
  <c r="K4"/>
  <c r="K23"/>
  <c r="K21"/>
  <c r="G27"/>
  <c r="L27" s="1"/>
  <c r="G23"/>
  <c r="L23" s="1"/>
  <c r="G21"/>
  <c r="L21" s="1"/>
  <c r="G18"/>
  <c r="L18" s="1"/>
  <c r="K29"/>
  <c r="K13"/>
  <c r="G26"/>
  <c r="L26" s="1"/>
  <c r="G15"/>
  <c r="L15" s="1"/>
  <c r="G13"/>
  <c r="L13" s="1"/>
  <c r="G10"/>
  <c r="L10" s="1"/>
  <c r="G4"/>
  <c r="K36"/>
  <c r="K30"/>
  <c r="K27"/>
  <c r="K25"/>
  <c r="K17"/>
  <c r="K11"/>
  <c r="K9"/>
  <c r="G25"/>
  <c r="L25" s="1"/>
  <c r="G22"/>
  <c r="L22" s="1"/>
  <c r="G17"/>
  <c r="L17" s="1"/>
  <c r="G14"/>
  <c r="L14" s="1"/>
  <c r="G9"/>
  <c r="L9" s="1"/>
  <c r="G6"/>
  <c r="L6" s="1"/>
  <c r="G28"/>
  <c r="L28" s="1"/>
  <c r="G24"/>
  <c r="L24" s="1"/>
  <c r="G20"/>
  <c r="L20" s="1"/>
  <c r="G16"/>
  <c r="L16" s="1"/>
  <c r="G12"/>
  <c r="L12" s="1"/>
  <c r="G8"/>
  <c r="L8" s="1"/>
  <c r="J3"/>
  <c r="K3" l="1"/>
  <c r="L4"/>
  <c r="G3"/>
  <c r="L3" s="1"/>
</calcChain>
</file>

<file path=xl/sharedStrings.xml><?xml version="1.0" encoding="utf-8"?>
<sst xmlns="http://schemas.openxmlformats.org/spreadsheetml/2006/main" count="117" uniqueCount="75">
  <si>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</si>
  <si>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</si>
  <si>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</si>
  <si>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</si>
  <si>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</si>
  <si>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</si>
  <si>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</si>
  <si>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</si>
  <si>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</si>
  <si>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</si>
  <si>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</si>
  <si>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</si>
  <si>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</si>
  <si>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</si>
  <si>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</si>
  <si>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</si>
  <si>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</si>
  <si>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</si>
  <si>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</si>
  <si>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</si>
  <si>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</si>
  <si>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</si>
  <si>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</si>
  <si>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</si>
  <si>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</si>
  <si>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</si>
  <si>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</si>
  <si>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</si>
  <si>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</si>
  <si>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</si>
  <si>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</si>
  <si>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</si>
  <si>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</si>
  <si>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</si>
  <si>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</si>
  <si>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</si>
  <si>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</si>
  <si>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</si>
  <si>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</si>
  <si>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</si>
  <si>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</si>
  <si>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</si>
  <si>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</si>
  <si>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</si>
  <si>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</si>
  <si>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</si>
  <si>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</si>
  <si>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</si>
  <si>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</si>
  <si>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</si>
  <si>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</si>
  <si>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</si>
  <si>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</si>
  <si>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</si>
  <si>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</si>
  <si>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</si>
  <si>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</si>
  <si>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</si>
  <si>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</si>
  <si>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</si>
  <si>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</si>
  <si>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</si>
  <si>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</si>
  <si>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>DEPT</t>
  </si>
  <si>
    <t>QTY</t>
  </si>
  <si>
    <t>AMT</t>
  </si>
  <si>
    <t>COST</t>
  </si>
  <si>
    <t>PROFIT</t>
  </si>
  <si>
    <t>PROFIT_RATE</t>
  </si>
  <si>
    <t>70-手机通信自营</t>
  </si>
  <si>
    <t>41-周转筐</t>
  </si>
  <si>
    <r>
      <t>74-</t>
    </r>
    <r>
      <rPr>
        <sz val="8"/>
        <color rgb="FF000000"/>
        <rFont val="宋体"/>
        <family val="3"/>
        <charset val="134"/>
      </rPr>
      <t>赠品</t>
    </r>
    <phoneticPr fontId="23" type="noConversion"/>
  </si>
  <si>
    <t>74-赠品</t>
  </si>
  <si>
    <r>
      <t>37-</t>
    </r>
    <r>
      <rPr>
        <sz val="8"/>
        <color rgb="FF000000"/>
        <rFont val="宋体"/>
        <family val="3"/>
        <charset val="134"/>
      </rPr>
      <t>水果</t>
    </r>
    <phoneticPr fontId="23" type="noConversion"/>
  </si>
  <si>
    <t xml:space="preserve">   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</si>
</sst>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3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43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9" fontId="34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" applyNumberFormat="0" applyFill="0" applyAlignment="0" applyProtection="0"/>
    <xf numFmtId="0" fontId="40" fillId="0" borderId="2" applyNumberFormat="0" applyFill="0" applyAlignment="0" applyProtection="0"/>
    <xf numFmtId="0" fontId="41" fillId="0" borderId="3" applyNumberFormat="0" applyFill="0" applyAlignment="0" applyProtection="0"/>
    <xf numFmtId="0" fontId="41" fillId="0" borderId="0" applyNumberFormat="0" applyFill="0" applyBorder="0" applyAlignment="0" applyProtection="0"/>
    <xf numFmtId="0" fontId="44" fillId="2" borderId="0" applyNumberFormat="0" applyBorder="0" applyAlignment="0" applyProtection="0"/>
    <xf numFmtId="0" fontId="42" fillId="3" borderId="0" applyNumberFormat="0" applyBorder="0" applyAlignment="0" applyProtection="0"/>
    <xf numFmtId="0" fontId="51" fillId="4" borderId="0" applyNumberFormat="0" applyBorder="0" applyAlignment="0" applyProtection="0"/>
    <xf numFmtId="0" fontId="53" fillId="5" borderId="4" applyNumberFormat="0" applyAlignment="0" applyProtection="0"/>
    <xf numFmtId="0" fontId="52" fillId="6" borderId="5" applyNumberFormat="0" applyAlignment="0" applyProtection="0"/>
    <xf numFmtId="0" fontId="46" fillId="6" borderId="4" applyNumberFormat="0" applyAlignment="0" applyProtection="0"/>
    <xf numFmtId="0" fontId="50" fillId="0" borderId="6" applyNumberFormat="0" applyFill="0" applyAlignment="0" applyProtection="0"/>
    <xf numFmtId="0" fontId="47" fillId="7" borderId="7" applyNumberFormat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5" fillId="0" borderId="9" applyNumberFormat="0" applyFill="0" applyAlignment="0" applyProtection="0"/>
    <xf numFmtId="0" fontId="36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1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6" fillId="32" borderId="0" applyNumberFormat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37" fillId="38" borderId="21">
      <alignment vertical="center"/>
    </xf>
    <xf numFmtId="0" fontId="56" fillId="0" borderId="0"/>
  </cellStyleXfs>
  <cellXfs count="77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20" fillId="0" borderId="0" xfId="0" applyFont="1">
      <alignment vertical="center"/>
    </xf>
    <xf numFmtId="1" fontId="55" fillId="0" borderId="0" xfId="0" applyNumberFormat="1" applyFont="1" applyAlignment="1"/>
    <xf numFmtId="0" fontId="55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56" fillId="0" borderId="0" xfId="110"/>
    <xf numFmtId="0" fontId="57" fillId="0" borderId="0" xfId="110" applyNumberFormat="1" applyFont="1"/>
    <xf numFmtId="0" fontId="26" fillId="0" borderId="0" xfId="0" applyFont="1" applyAlignment="1">
      <alignment horizontal="left" wrapText="1"/>
    </xf>
    <xf numFmtId="0" fontId="32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0" fontId="21" fillId="33" borderId="18" xfId="0" applyFont="1" applyFill="1" applyBorder="1" applyAlignment="1">
      <alignment vertical="center" wrapText="1"/>
    </xf>
    <xf numFmtId="49" fontId="21" fillId="33" borderId="18" xfId="0" applyNumberFormat="1" applyFont="1" applyFill="1" applyBorder="1" applyAlignment="1">
      <alignment horizontal="left" vertical="top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</cellXfs>
  <cellStyles count="111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20% - 着色 1 2" xfId="84"/>
    <cellStyle name="20% - 着色 2 2" xfId="88"/>
    <cellStyle name="20% - 着色 3 2" xfId="92"/>
    <cellStyle name="20% - 着色 4 2" xfId="96"/>
    <cellStyle name="20% - 着色 5 2" xfId="100"/>
    <cellStyle name="20% - 着色 6 2" xfId="104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40% - 着色 1 2" xfId="85"/>
    <cellStyle name="40% - 着色 2 2" xfId="89"/>
    <cellStyle name="40% - 着色 3 2" xfId="93"/>
    <cellStyle name="40% - 着色 4 2" xfId="97"/>
    <cellStyle name="40% - 着色 5 2" xfId="101"/>
    <cellStyle name="40% - 着色 6 2" xfId="105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60% - 着色 1 2" xfId="86"/>
    <cellStyle name="60% - 着色 2 2" xfId="90"/>
    <cellStyle name="60% - 着色 3 2" xfId="94"/>
    <cellStyle name="60% - 着色 4 2" xfId="98"/>
    <cellStyle name="60% - 着色 5 2" xfId="102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12" xfId="110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 2" xfId="83"/>
    <cellStyle name="着色 2 2" xfId="87"/>
    <cellStyle name="着色 3 2" xfId="91"/>
    <cellStyle name="着色 4 2" xfId="95"/>
    <cellStyle name="着色 5 2" xfId="99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475" Type="http://schemas.openxmlformats.org/officeDocument/2006/relationships/hyperlink" Target="cid:cfe0643d2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00" Type="http://schemas.openxmlformats.org/officeDocument/2006/relationships/image" Target="cid:31c4404513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86" Type="http://schemas.openxmlformats.org/officeDocument/2006/relationships/image" Target="cid:f41228aa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497" Type="http://schemas.openxmlformats.org/officeDocument/2006/relationships/hyperlink" Target="cid:225aa59d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477" Type="http://schemas.openxmlformats.org/officeDocument/2006/relationships/hyperlink" Target="cid:d507c829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502" Type="http://schemas.openxmlformats.org/officeDocument/2006/relationships/image" Target="cid:36f12f0113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88" Type="http://schemas.openxmlformats.org/officeDocument/2006/relationships/image" Target="cid:f921107413" TargetMode="External"/><Relationship Id="rId24" Type="http://schemas.openxmlformats.org/officeDocument/2006/relationships/image" Target="cid:97a883f9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48" Type="http://schemas.openxmlformats.org/officeDocument/2006/relationships/image" Target="cid:c1af07a713" TargetMode="External"/><Relationship Id="rId369" Type="http://schemas.openxmlformats.org/officeDocument/2006/relationships/hyperlink" Target="cid:2dd545122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15" Type="http://schemas.openxmlformats.org/officeDocument/2006/relationships/hyperlink" Target="cid:723deda52" TargetMode="External"/><Relationship Id="rId436" Type="http://schemas.openxmlformats.org/officeDocument/2006/relationships/image" Target="cid:c9d21daa13" TargetMode="External"/><Relationship Id="rId457" Type="http://schemas.openxmlformats.org/officeDocument/2006/relationships/hyperlink" Target="cid:9ab5e2f82" TargetMode="External"/><Relationship Id="rId240" Type="http://schemas.openxmlformats.org/officeDocument/2006/relationships/image" Target="cid:25a2b89113" TargetMode="External"/><Relationship Id="rId261" Type="http://schemas.openxmlformats.org/officeDocument/2006/relationships/hyperlink" Target="cid:7804080e2" TargetMode="External"/><Relationship Id="rId478" Type="http://schemas.openxmlformats.org/officeDocument/2006/relationships/image" Target="cid:d507c84813" TargetMode="External"/><Relationship Id="rId499" Type="http://schemas.openxmlformats.org/officeDocument/2006/relationships/hyperlink" Target="cid:31c440202" TargetMode="External"/><Relationship Id="rId14" Type="http://schemas.openxmlformats.org/officeDocument/2006/relationships/image" Target="cid:78c0f480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17" Type="http://schemas.openxmlformats.org/officeDocument/2006/relationships/hyperlink" Target="cid:5588ec4e2" TargetMode="External"/><Relationship Id="rId338" Type="http://schemas.openxmlformats.org/officeDocument/2006/relationships/image" Target="cid:9d975cd113" TargetMode="External"/><Relationship Id="rId359" Type="http://schemas.openxmlformats.org/officeDocument/2006/relationships/hyperlink" Target="cid:9d9111c2" TargetMode="External"/><Relationship Id="rId503" Type="http://schemas.openxmlformats.org/officeDocument/2006/relationships/hyperlink" Target="cid:3c1017e92" TargetMode="External"/><Relationship Id="rId8" Type="http://schemas.openxmlformats.org/officeDocument/2006/relationships/image" Target="cid:7393133f13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26" Type="http://schemas.openxmlformats.org/officeDocument/2006/relationships/image" Target="cid:964fe90e13" TargetMode="External"/><Relationship Id="rId447" Type="http://schemas.openxmlformats.org/officeDocument/2006/relationships/hyperlink" Target="cid:f3fbabf82" TargetMode="External"/><Relationship Id="rId230" Type="http://schemas.openxmlformats.org/officeDocument/2006/relationships/image" Target="cid:196d9a913" TargetMode="External"/><Relationship Id="rId251" Type="http://schemas.openxmlformats.org/officeDocument/2006/relationships/hyperlink" Target="cid:53f9d4bf2" TargetMode="External"/><Relationship Id="rId468" Type="http://schemas.openxmlformats.org/officeDocument/2006/relationships/image" Target="cid:f70f260213" TargetMode="External"/><Relationship Id="rId489" Type="http://schemas.openxmlformats.org/officeDocument/2006/relationships/hyperlink" Target="cid:dbb20812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28" Type="http://schemas.openxmlformats.org/officeDocument/2006/relationships/image" Target="cid:88fc8e9d13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381" Type="http://schemas.openxmlformats.org/officeDocument/2006/relationships/hyperlink" Target="cid:b9568b732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458" Type="http://schemas.openxmlformats.org/officeDocument/2006/relationships/image" Target="cid:9ab5e32213" TargetMode="External"/><Relationship Id="rId479" Type="http://schemas.openxmlformats.org/officeDocument/2006/relationships/hyperlink" Target="cid:db19d21f2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283" Type="http://schemas.openxmlformats.org/officeDocument/2006/relationships/hyperlink" Target="cid:d51f220c2" TargetMode="External"/><Relationship Id="rId318" Type="http://schemas.openxmlformats.org/officeDocument/2006/relationships/image" Target="cid:5588ec7013" TargetMode="External"/><Relationship Id="rId339" Type="http://schemas.openxmlformats.org/officeDocument/2006/relationships/hyperlink" Target="cid:ad0a8bb92" TargetMode="External"/><Relationship Id="rId490" Type="http://schemas.openxmlformats.org/officeDocument/2006/relationships/image" Target="cid:dbb20a913" TargetMode="External"/><Relationship Id="rId504" Type="http://schemas.openxmlformats.org/officeDocument/2006/relationships/image" Target="cid:3c10180f13" TargetMode="External"/><Relationship Id="rId78" Type="http://schemas.openxmlformats.org/officeDocument/2006/relationships/image" Target="cid:27d3d8c4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64" Type="http://schemas.openxmlformats.org/officeDocument/2006/relationships/image" Target="cid:a6fd2fd13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371" Type="http://schemas.openxmlformats.org/officeDocument/2006/relationships/hyperlink" Target="cid:4276af462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27" Type="http://schemas.openxmlformats.org/officeDocument/2006/relationships/hyperlink" Target="cid:a5bfde7a2" TargetMode="External"/><Relationship Id="rId448" Type="http://schemas.openxmlformats.org/officeDocument/2006/relationships/image" Target="cid:f3fbac1e13" TargetMode="External"/><Relationship Id="rId469" Type="http://schemas.openxmlformats.org/officeDocument/2006/relationships/hyperlink" Target="cid:1643af6f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52" Type="http://schemas.openxmlformats.org/officeDocument/2006/relationships/image" Target="cid:53f9d4e613" TargetMode="External"/><Relationship Id="rId273" Type="http://schemas.openxmlformats.org/officeDocument/2006/relationships/hyperlink" Target="cid:bb0832652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329" Type="http://schemas.openxmlformats.org/officeDocument/2006/relationships/hyperlink" Target="cid:89df9e5f2" TargetMode="External"/><Relationship Id="rId480" Type="http://schemas.openxmlformats.org/officeDocument/2006/relationships/image" Target="cid:db19d24313" TargetMode="External"/><Relationship Id="rId47" Type="http://schemas.openxmlformats.org/officeDocument/2006/relationships/hyperlink" Target="cid:d0b588612" TargetMode="External"/><Relationship Id="rId68" Type="http://schemas.openxmlformats.org/officeDocument/2006/relationships/image" Target="cid:3922769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54" Type="http://schemas.openxmlformats.org/officeDocument/2006/relationships/image" Target="cid:ed79471e13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17" Type="http://schemas.openxmlformats.org/officeDocument/2006/relationships/hyperlink" Target="cid:81b7b20d2" TargetMode="External"/><Relationship Id="rId438" Type="http://schemas.openxmlformats.org/officeDocument/2006/relationships/image" Target="cid:cef11cb313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42" Type="http://schemas.openxmlformats.org/officeDocument/2006/relationships/image" Target="cid:2accc0ec13" TargetMode="External"/><Relationship Id="rId263" Type="http://schemas.openxmlformats.org/officeDocument/2006/relationships/hyperlink" Target="cid:7d2b2ff72" TargetMode="External"/><Relationship Id="rId284" Type="http://schemas.openxmlformats.org/officeDocument/2006/relationships/image" Target="cid:d51f223613" TargetMode="External"/><Relationship Id="rId319" Type="http://schemas.openxmlformats.org/officeDocument/2006/relationships/hyperlink" Target="cid:64f5efd42" TargetMode="External"/><Relationship Id="rId470" Type="http://schemas.openxmlformats.org/officeDocument/2006/relationships/image" Target="cid:1643af9513" TargetMode="External"/><Relationship Id="rId491" Type="http://schemas.openxmlformats.org/officeDocument/2006/relationships/hyperlink" Target="cid:12de1e112" TargetMode="External"/><Relationship Id="rId37" Type="http://schemas.openxmlformats.org/officeDocument/2006/relationships/hyperlink" Target="cid:bbb631c12" TargetMode="External"/><Relationship Id="rId58" Type="http://schemas.openxmlformats.org/officeDocument/2006/relationships/image" Target="cid:eca83a0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44" Type="http://schemas.openxmlformats.org/officeDocument/2006/relationships/image" Target="cid:e2636a6713" TargetMode="External"/><Relationship Id="rId330" Type="http://schemas.openxmlformats.org/officeDocument/2006/relationships/image" Target="cid:89dfa1d413" TargetMode="External"/><Relationship Id="rId90" Type="http://schemas.openxmlformats.org/officeDocument/2006/relationships/image" Target="cid:3c6fa8b013" TargetMode="External"/><Relationship Id="rId165" Type="http://schemas.openxmlformats.org/officeDocument/2006/relationships/hyperlink" Target="cid:a9baa6a2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72" Type="http://schemas.openxmlformats.org/officeDocument/2006/relationships/image" Target="cid:4276af6213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28" Type="http://schemas.openxmlformats.org/officeDocument/2006/relationships/image" Target="cid:a5bfdea013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32" Type="http://schemas.openxmlformats.org/officeDocument/2006/relationships/image" Target="cid:7e6338613" TargetMode="External"/><Relationship Id="rId253" Type="http://schemas.openxmlformats.org/officeDocument/2006/relationships/hyperlink" Target="cid:592330e12" TargetMode="External"/><Relationship Id="rId274" Type="http://schemas.openxmlformats.org/officeDocument/2006/relationships/image" Target="cid:bb08328813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1" Type="http://schemas.openxmlformats.org/officeDocument/2006/relationships/hyperlink" Target="cid:e9adde472" TargetMode="External"/><Relationship Id="rId27" Type="http://schemas.openxmlformats.org/officeDocument/2006/relationships/hyperlink" Target="cid:9cc12f202" TargetMode="External"/><Relationship Id="rId48" Type="http://schemas.openxmlformats.org/officeDocument/2006/relationships/image" Target="cid:d0b58887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34" Type="http://schemas.openxmlformats.org/officeDocument/2006/relationships/image" Target="cid:c8af4f1913" TargetMode="External"/><Relationship Id="rId320" Type="http://schemas.openxmlformats.org/officeDocument/2006/relationships/image" Target="cid:64f5effa13" TargetMode="External"/><Relationship Id="rId80" Type="http://schemas.openxmlformats.org/officeDocument/2006/relationships/image" Target="cid:27d58f7c13" TargetMode="External"/><Relationship Id="rId155" Type="http://schemas.openxmlformats.org/officeDocument/2006/relationships/hyperlink" Target="cid:f09b1ba62" TargetMode="External"/><Relationship Id="rId176" Type="http://schemas.openxmlformats.org/officeDocument/2006/relationships/image" Target="cid:2a30ebbf13" TargetMode="External"/><Relationship Id="rId197" Type="http://schemas.openxmlformats.org/officeDocument/2006/relationships/hyperlink" Target="cid:9a94d6742" TargetMode="External"/><Relationship Id="rId341" Type="http://schemas.openxmlformats.org/officeDocument/2006/relationships/hyperlink" Target="cid:b23869842" TargetMode="External"/><Relationship Id="rId362" Type="http://schemas.openxmlformats.org/officeDocument/2006/relationships/image" Target="cid:193e37f713" TargetMode="External"/><Relationship Id="rId383" Type="http://schemas.openxmlformats.org/officeDocument/2006/relationships/hyperlink" Target="cid:cd6ed5c92" TargetMode="External"/><Relationship Id="rId418" Type="http://schemas.openxmlformats.org/officeDocument/2006/relationships/image" Target="cid:81b7b22f13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22" Type="http://schemas.openxmlformats.org/officeDocument/2006/relationships/image" Target="cid:e7d8c5be13" TargetMode="External"/><Relationship Id="rId243" Type="http://schemas.openxmlformats.org/officeDocument/2006/relationships/hyperlink" Target="cid:2fee70f82" TargetMode="External"/><Relationship Id="rId264" Type="http://schemas.openxmlformats.org/officeDocument/2006/relationships/image" Target="cid:7d2b301d13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471" Type="http://schemas.openxmlformats.org/officeDocument/2006/relationships/hyperlink" Target="cid:c5b52bce2" TargetMode="External"/><Relationship Id="rId17" Type="http://schemas.openxmlformats.org/officeDocument/2006/relationships/hyperlink" Target="cid:88380234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24" Type="http://schemas.openxmlformats.org/officeDocument/2006/relationships/image" Target="cid:b896ad6d13" TargetMode="External"/><Relationship Id="rId310" Type="http://schemas.openxmlformats.org/officeDocument/2006/relationships/image" Target="cid:2c47223813" TargetMode="External"/><Relationship Id="rId492" Type="http://schemas.openxmlformats.org/officeDocument/2006/relationships/image" Target="cid:12de1e3b13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331" Type="http://schemas.openxmlformats.org/officeDocument/2006/relationships/hyperlink" Target="cid:8e511c9c2" TargetMode="External"/><Relationship Id="rId352" Type="http://schemas.openxmlformats.org/officeDocument/2006/relationships/image" Target="cid:cd2d50ae13" TargetMode="External"/><Relationship Id="rId373" Type="http://schemas.openxmlformats.org/officeDocument/2006/relationships/hyperlink" Target="cid:488d1aa72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75" Type="http://schemas.openxmlformats.org/officeDocument/2006/relationships/hyperlink" Target="cid:bb0a5c3f2" TargetMode="External"/><Relationship Id="rId296" Type="http://schemas.openxmlformats.org/officeDocument/2006/relationships/image" Target="cid:ea6dd08913" TargetMode="External"/><Relationship Id="rId300" Type="http://schemas.openxmlformats.org/officeDocument/2006/relationships/image" Target="cid:fe112e9913" TargetMode="External"/><Relationship Id="rId461" Type="http://schemas.openxmlformats.org/officeDocument/2006/relationships/hyperlink" Target="cid:c6f2111c2" TargetMode="External"/><Relationship Id="rId482" Type="http://schemas.openxmlformats.org/officeDocument/2006/relationships/image" Target="cid:e9adde6813" TargetMode="External"/><Relationship Id="rId60" Type="http://schemas.openxmlformats.org/officeDocument/2006/relationships/image" Target="cid:ef302654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42" Type="http://schemas.openxmlformats.org/officeDocument/2006/relationships/image" Target="cid:b23869a713" TargetMode="External"/><Relationship Id="rId363" Type="http://schemas.openxmlformats.org/officeDocument/2006/relationships/hyperlink" Target="cid:1e6ccfd42" TargetMode="External"/><Relationship Id="rId384" Type="http://schemas.openxmlformats.org/officeDocument/2006/relationships/image" Target="cid:cd6ed5f013" TargetMode="External"/><Relationship Id="rId419" Type="http://schemas.openxmlformats.org/officeDocument/2006/relationships/hyperlink" Target="cid:87b1650d2" TargetMode="External"/><Relationship Id="rId202" Type="http://schemas.openxmlformats.org/officeDocument/2006/relationships/image" Target="cid:a60cacae13" TargetMode="External"/><Relationship Id="rId223" Type="http://schemas.openxmlformats.org/officeDocument/2006/relationships/hyperlink" Target="cid:ed01ac172" TargetMode="External"/><Relationship Id="rId244" Type="http://schemas.openxmlformats.org/officeDocument/2006/relationships/image" Target="cid:2fee711c13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472" Type="http://schemas.openxmlformats.org/officeDocument/2006/relationships/image" Target="cid:c5b52bf313" TargetMode="External"/><Relationship Id="rId493" Type="http://schemas.openxmlformats.org/officeDocument/2006/relationships/hyperlink" Target="cid:17fd9989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32" Type="http://schemas.openxmlformats.org/officeDocument/2006/relationships/image" Target="cid:8e511cc513" TargetMode="External"/><Relationship Id="rId353" Type="http://schemas.openxmlformats.org/officeDocument/2006/relationships/hyperlink" Target="cid:d12328e62" TargetMode="External"/><Relationship Id="rId374" Type="http://schemas.openxmlformats.org/officeDocument/2006/relationships/image" Target="cid:488d1ad013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62" Type="http://schemas.openxmlformats.org/officeDocument/2006/relationships/image" Target="cid:c6f2114013" TargetMode="External"/><Relationship Id="rId483" Type="http://schemas.openxmlformats.org/officeDocument/2006/relationships/hyperlink" Target="cid:eed1948d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473" Type="http://schemas.openxmlformats.org/officeDocument/2006/relationships/hyperlink" Target="cid:cac018a42" TargetMode="External"/><Relationship Id="rId494" Type="http://schemas.openxmlformats.org/officeDocument/2006/relationships/image" Target="cid:17fd99ae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484" Type="http://schemas.openxmlformats.org/officeDocument/2006/relationships/image" Target="cid:eed194b2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474" Type="http://schemas.openxmlformats.org/officeDocument/2006/relationships/image" Target="cid:cac018c913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495" Type="http://schemas.openxmlformats.org/officeDocument/2006/relationships/hyperlink" Target="cid:1def4279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85" Type="http://schemas.openxmlformats.org/officeDocument/2006/relationships/hyperlink" Target="cid:f412288c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496" Type="http://schemas.openxmlformats.org/officeDocument/2006/relationships/image" Target="cid:1def42a0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476" Type="http://schemas.openxmlformats.org/officeDocument/2006/relationships/image" Target="cid:cfe06461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501" Type="http://schemas.openxmlformats.org/officeDocument/2006/relationships/hyperlink" Target="cid:36f12ed32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487" Type="http://schemas.openxmlformats.org/officeDocument/2006/relationships/hyperlink" Target="cid:f9211053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498" Type="http://schemas.openxmlformats.org/officeDocument/2006/relationships/image" Target="cid:225aa5c4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467" Type="http://schemas.openxmlformats.org/officeDocument/2006/relationships/hyperlink" Target="cid:f70f25d62" TargetMode="External"/><Relationship Id="rId271" Type="http://schemas.openxmlformats.org/officeDocument/2006/relationships/hyperlink" Target="cid:bb072583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9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1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3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5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7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9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1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3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5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7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9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1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3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5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7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9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1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3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3" sqref="K3"/>
    </sheetView>
  </sheetViews>
  <sheetFormatPr defaultRowHeight="11.2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>
      <c r="A2" s="11" t="s">
        <v>3</v>
      </c>
      <c r="B2" s="12"/>
      <c r="C2" s="60" t="s">
        <v>4</v>
      </c>
      <c r="D2" s="60"/>
      <c r="E2" s="13"/>
      <c r="F2" s="24"/>
      <c r="G2" s="14"/>
      <c r="H2" s="24"/>
      <c r="I2" s="20"/>
      <c r="J2" s="21"/>
      <c r="K2" s="22"/>
      <c r="L2" s="22"/>
    </row>
    <row r="3" spans="1:13">
      <c r="A3" s="62" t="s">
        <v>5</v>
      </c>
      <c r="B3" s="62"/>
      <c r="C3" s="62"/>
      <c r="D3" s="62"/>
      <c r="E3" s="15">
        <f>SUM(E4:E40)</f>
        <v>12587720.171400001</v>
      </c>
      <c r="F3" s="25">
        <f>RA!I7</f>
        <v>1500416.3983</v>
      </c>
      <c r="G3" s="16">
        <f>SUM(G4:G40)</f>
        <v>11087303.7731</v>
      </c>
      <c r="H3" s="27">
        <f>RA!J7</f>
        <v>11.919683452361999</v>
      </c>
      <c r="I3" s="20">
        <f>SUM(I4:I40)</f>
        <v>12587723.914752927</v>
      </c>
      <c r="J3" s="21">
        <f>SUM(J4:J40)</f>
        <v>11087303.690492054</v>
      </c>
      <c r="K3" s="22">
        <f>E3-I3</f>
        <v>-3.7433529254049063</v>
      </c>
      <c r="L3" s="22">
        <f>G3-J3</f>
        <v>8.2607945427298546E-2</v>
      </c>
    </row>
    <row r="4" spans="1:13">
      <c r="A4" s="63">
        <f>RA!A8</f>
        <v>42332</v>
      </c>
      <c r="B4" s="12">
        <v>12</v>
      </c>
      <c r="C4" s="61" t="s">
        <v>6</v>
      </c>
      <c r="D4" s="61"/>
      <c r="E4" s="15">
        <f>VLOOKUP(C4,RA!B8:D36,3,0)</f>
        <v>443943.7</v>
      </c>
      <c r="F4" s="25">
        <f>VLOOKUP(C4,RA!B8:I39,8,0)</f>
        <v>112481.9618</v>
      </c>
      <c r="G4" s="16">
        <f t="shared" ref="G4:G40" si="0">E4-F4</f>
        <v>331461.73820000002</v>
      </c>
      <c r="H4" s="27">
        <f>RA!J8</f>
        <v>25.336987955905201</v>
      </c>
      <c r="I4" s="20">
        <f>VLOOKUP(B4,RMS!B:D,3,FALSE)</f>
        <v>443944.22853589698</v>
      </c>
      <c r="J4" s="21">
        <f>VLOOKUP(B4,RMS!B:E,4,FALSE)</f>
        <v>331461.74820512801</v>
      </c>
      <c r="K4" s="22">
        <f t="shared" ref="K4:K40" si="1">E4-I4</f>
        <v>-0.5285358969704248</v>
      </c>
      <c r="L4" s="22">
        <f t="shared" ref="L4:L40" si="2">G4-J4</f>
        <v>-1.000512798782438E-2</v>
      </c>
    </row>
    <row r="5" spans="1:13">
      <c r="A5" s="63"/>
      <c r="B5" s="12">
        <v>13</v>
      </c>
      <c r="C5" s="61" t="s">
        <v>7</v>
      </c>
      <c r="D5" s="61"/>
      <c r="E5" s="15">
        <f>VLOOKUP(C5,RA!B8:D37,3,0)</f>
        <v>47699.910300000003</v>
      </c>
      <c r="F5" s="25">
        <f>VLOOKUP(C5,RA!B9:I40,8,0)</f>
        <v>11513.540800000001</v>
      </c>
      <c r="G5" s="16">
        <f t="shared" si="0"/>
        <v>36186.369500000001</v>
      </c>
      <c r="H5" s="27">
        <f>RA!J9</f>
        <v>24.137447486982001</v>
      </c>
      <c r="I5" s="20">
        <f>VLOOKUP(B5,RMS!B:D,3,FALSE)</f>
        <v>47699.932264102601</v>
      </c>
      <c r="J5" s="21">
        <f>VLOOKUP(B5,RMS!B:E,4,FALSE)</f>
        <v>36186.371316239303</v>
      </c>
      <c r="K5" s="22">
        <f t="shared" si="1"/>
        <v>-2.1964102597848978E-2</v>
      </c>
      <c r="L5" s="22">
        <f t="shared" si="2"/>
        <v>-1.816239302570466E-3</v>
      </c>
      <c r="M5" s="32"/>
    </row>
    <row r="6" spans="1:13">
      <c r="A6" s="63"/>
      <c r="B6" s="12">
        <v>14</v>
      </c>
      <c r="C6" s="61" t="s">
        <v>8</v>
      </c>
      <c r="D6" s="61"/>
      <c r="E6" s="15">
        <f>VLOOKUP(C6,RA!B10:D38,3,0)</f>
        <v>86746.227100000004</v>
      </c>
      <c r="F6" s="25">
        <f>VLOOKUP(C6,RA!B10:I41,8,0)</f>
        <v>23782.545399999999</v>
      </c>
      <c r="G6" s="16">
        <f t="shared" si="0"/>
        <v>62963.681700000001</v>
      </c>
      <c r="H6" s="27">
        <f>RA!J10</f>
        <v>27.4162303019632</v>
      </c>
      <c r="I6" s="20">
        <f>VLOOKUP(B6,RMS!B:D,3,FALSE)</f>
        <v>86747.834660328299</v>
      </c>
      <c r="J6" s="21">
        <f>VLOOKUP(B6,RMS!B:E,4,FALSE)</f>
        <v>62963.681150420103</v>
      </c>
      <c r="K6" s="22">
        <f>E6-I6</f>
        <v>-1.6075603282952216</v>
      </c>
      <c r="L6" s="22">
        <f t="shared" si="2"/>
        <v>5.4957989777904004E-4</v>
      </c>
      <c r="M6" s="32"/>
    </row>
    <row r="7" spans="1:13">
      <c r="A7" s="63"/>
      <c r="B7" s="12">
        <v>15</v>
      </c>
      <c r="C7" s="61" t="s">
        <v>9</v>
      </c>
      <c r="D7" s="61"/>
      <c r="E7" s="15">
        <f>VLOOKUP(C7,RA!B10:D39,3,0)</f>
        <v>69785.203200000004</v>
      </c>
      <c r="F7" s="25">
        <f>VLOOKUP(C7,RA!B11:I42,8,0)</f>
        <v>14481.547200000001</v>
      </c>
      <c r="G7" s="16">
        <f t="shared" si="0"/>
        <v>55303.656000000003</v>
      </c>
      <c r="H7" s="27">
        <f>RA!J11</f>
        <v>20.751601393918399</v>
      </c>
      <c r="I7" s="20">
        <f>VLOOKUP(B7,RMS!B:D,3,FALSE)</f>
        <v>69785.233500854694</v>
      </c>
      <c r="J7" s="21">
        <f>VLOOKUP(B7,RMS!B:E,4,FALSE)</f>
        <v>55303.656178632496</v>
      </c>
      <c r="K7" s="22">
        <f t="shared" si="1"/>
        <v>-3.030085469072219E-2</v>
      </c>
      <c r="L7" s="22">
        <f t="shared" si="2"/>
        <v>-1.7863249377114698E-4</v>
      </c>
      <c r="M7" s="32"/>
    </row>
    <row r="8" spans="1:13">
      <c r="A8" s="63"/>
      <c r="B8" s="12">
        <v>16</v>
      </c>
      <c r="C8" s="61" t="s">
        <v>10</v>
      </c>
      <c r="D8" s="61"/>
      <c r="E8" s="15">
        <f>VLOOKUP(C8,RA!B12:D39,3,0)</f>
        <v>243020.26430000001</v>
      </c>
      <c r="F8" s="25">
        <f>VLOOKUP(C8,RA!B12:I43,8,0)</f>
        <v>35039.574699999997</v>
      </c>
      <c r="G8" s="16">
        <f t="shared" si="0"/>
        <v>207980.68960000001</v>
      </c>
      <c r="H8" s="27">
        <f>RA!J12</f>
        <v>14.4183756860477</v>
      </c>
      <c r="I8" s="20">
        <f>VLOOKUP(B8,RMS!B:D,3,FALSE)</f>
        <v>243020.265845299</v>
      </c>
      <c r="J8" s="21">
        <f>VLOOKUP(B8,RMS!B:E,4,FALSE)</f>
        <v>207980.68802735</v>
      </c>
      <c r="K8" s="22">
        <f t="shared" si="1"/>
        <v>-1.5452989900950342E-3</v>
      </c>
      <c r="L8" s="22">
        <f t="shared" si="2"/>
        <v>1.5726500132586807E-3</v>
      </c>
      <c r="M8" s="32"/>
    </row>
    <row r="9" spans="1:13">
      <c r="A9" s="63"/>
      <c r="B9" s="12">
        <v>17</v>
      </c>
      <c r="C9" s="61" t="s">
        <v>11</v>
      </c>
      <c r="D9" s="61"/>
      <c r="E9" s="15">
        <f>VLOOKUP(C9,RA!B12:D40,3,0)</f>
        <v>335895.91739999998</v>
      </c>
      <c r="F9" s="25">
        <f>VLOOKUP(C9,RA!B13:I44,8,0)</f>
        <v>96459.102499999994</v>
      </c>
      <c r="G9" s="16">
        <f t="shared" si="0"/>
        <v>239436.8149</v>
      </c>
      <c r="H9" s="27">
        <f>RA!J13</f>
        <v>28.716961863258401</v>
      </c>
      <c r="I9" s="20">
        <f>VLOOKUP(B9,RMS!B:D,3,FALSE)</f>
        <v>335896.08138290601</v>
      </c>
      <c r="J9" s="21">
        <f>VLOOKUP(B9,RMS!B:E,4,FALSE)</f>
        <v>239436.81370512801</v>
      </c>
      <c r="K9" s="22">
        <f t="shared" si="1"/>
        <v>-0.16398290602955967</v>
      </c>
      <c r="L9" s="22">
        <f t="shared" si="2"/>
        <v>1.1948719911742955E-3</v>
      </c>
      <c r="M9" s="32"/>
    </row>
    <row r="10" spans="1:13">
      <c r="A10" s="63"/>
      <c r="B10" s="12">
        <v>18</v>
      </c>
      <c r="C10" s="61" t="s">
        <v>12</v>
      </c>
      <c r="D10" s="61"/>
      <c r="E10" s="15">
        <f>VLOOKUP(C10,RA!B14:D41,3,0)</f>
        <v>203320.17379999999</v>
      </c>
      <c r="F10" s="25">
        <f>VLOOKUP(C10,RA!B14:I44,8,0)</f>
        <v>41806.321300000003</v>
      </c>
      <c r="G10" s="16">
        <f t="shared" si="0"/>
        <v>161513.85249999998</v>
      </c>
      <c r="H10" s="27">
        <f>RA!J14</f>
        <v>20.561816625793199</v>
      </c>
      <c r="I10" s="20">
        <f>VLOOKUP(B10,RMS!B:D,3,FALSE)</f>
        <v>203320.168186325</v>
      </c>
      <c r="J10" s="21">
        <f>VLOOKUP(B10,RMS!B:E,4,FALSE)</f>
        <v>161513.85519230799</v>
      </c>
      <c r="K10" s="22">
        <f t="shared" si="1"/>
        <v>5.6136749917641282E-3</v>
      </c>
      <c r="L10" s="22">
        <f t="shared" si="2"/>
        <v>-2.6923080149572343E-3</v>
      </c>
      <c r="M10" s="32"/>
    </row>
    <row r="11" spans="1:13">
      <c r="A11" s="63"/>
      <c r="B11" s="12">
        <v>19</v>
      </c>
      <c r="C11" s="61" t="s">
        <v>13</v>
      </c>
      <c r="D11" s="61"/>
      <c r="E11" s="15">
        <f>VLOOKUP(C11,RA!B14:D42,3,0)</f>
        <v>125433.8086</v>
      </c>
      <c r="F11" s="25">
        <f>VLOOKUP(C11,RA!B15:I45,8,0)</f>
        <v>18508.5969</v>
      </c>
      <c r="G11" s="16">
        <f t="shared" si="0"/>
        <v>106925.2117</v>
      </c>
      <c r="H11" s="27">
        <f>RA!J15</f>
        <v>14.755668433079901</v>
      </c>
      <c r="I11" s="20">
        <f>VLOOKUP(B11,RMS!B:D,3,FALSE)</f>
        <v>125433.85981709399</v>
      </c>
      <c r="J11" s="21">
        <f>VLOOKUP(B11,RMS!B:E,4,FALSE)</f>
        <v>106925.21288547</v>
      </c>
      <c r="K11" s="22">
        <f t="shared" si="1"/>
        <v>-5.1217093990999274E-2</v>
      </c>
      <c r="L11" s="22">
        <f t="shared" si="2"/>
        <v>-1.1854699987452477E-3</v>
      </c>
      <c r="M11" s="32"/>
    </row>
    <row r="12" spans="1:13">
      <c r="A12" s="63"/>
      <c r="B12" s="12">
        <v>21</v>
      </c>
      <c r="C12" s="61" t="s">
        <v>14</v>
      </c>
      <c r="D12" s="61"/>
      <c r="E12" s="15">
        <f>VLOOKUP(C12,RA!B16:D43,3,0)</f>
        <v>412182.47350000002</v>
      </c>
      <c r="F12" s="25">
        <f>VLOOKUP(C12,RA!B16:I46,8,0)</f>
        <v>23633.4967</v>
      </c>
      <c r="G12" s="16">
        <f t="shared" si="0"/>
        <v>388548.9768</v>
      </c>
      <c r="H12" s="27">
        <f>RA!J16</f>
        <v>5.7337461487187698</v>
      </c>
      <c r="I12" s="20">
        <f>VLOOKUP(B12,RMS!B:D,3,FALSE)</f>
        <v>412182.196254701</v>
      </c>
      <c r="J12" s="21">
        <f>VLOOKUP(B12,RMS!B:E,4,FALSE)</f>
        <v>388548.97687521402</v>
      </c>
      <c r="K12" s="22">
        <f t="shared" si="1"/>
        <v>0.27724529901752248</v>
      </c>
      <c r="L12" s="22">
        <f t="shared" si="2"/>
        <v>-7.5214018579572439E-5</v>
      </c>
      <c r="M12" s="32"/>
    </row>
    <row r="13" spans="1:13">
      <c r="A13" s="63"/>
      <c r="B13" s="12">
        <v>22</v>
      </c>
      <c r="C13" s="61" t="s">
        <v>15</v>
      </c>
      <c r="D13" s="61"/>
      <c r="E13" s="15">
        <f>VLOOKUP(C13,RA!B16:D44,3,0)</f>
        <v>421576.50750000001</v>
      </c>
      <c r="F13" s="25">
        <f>VLOOKUP(C13,RA!B17:I47,8,0)</f>
        <v>43697.907599999999</v>
      </c>
      <c r="G13" s="16">
        <f t="shared" si="0"/>
        <v>377878.59990000003</v>
      </c>
      <c r="H13" s="27">
        <f>RA!J17</f>
        <v>10.365356423472001</v>
      </c>
      <c r="I13" s="20">
        <f>VLOOKUP(B13,RMS!B:D,3,FALSE)</f>
        <v>421576.447892308</v>
      </c>
      <c r="J13" s="21">
        <f>VLOOKUP(B13,RMS!B:E,4,FALSE)</f>
        <v>377878.59885384602</v>
      </c>
      <c r="K13" s="22">
        <f t="shared" si="1"/>
        <v>5.9607692004647106E-2</v>
      </c>
      <c r="L13" s="22">
        <f t="shared" si="2"/>
        <v>1.046154007781297E-3</v>
      </c>
      <c r="M13" s="32"/>
    </row>
    <row r="14" spans="1:13">
      <c r="A14" s="63"/>
      <c r="B14" s="12">
        <v>23</v>
      </c>
      <c r="C14" s="61" t="s">
        <v>16</v>
      </c>
      <c r="D14" s="61"/>
      <c r="E14" s="15">
        <f>VLOOKUP(C14,RA!B18:D44,3,0)</f>
        <v>1038416.7953999999</v>
      </c>
      <c r="F14" s="25">
        <f>VLOOKUP(C14,RA!B18:I48,8,0)</f>
        <v>164885.7163</v>
      </c>
      <c r="G14" s="16">
        <f t="shared" si="0"/>
        <v>873531.07909999997</v>
      </c>
      <c r="H14" s="27">
        <f>RA!J18</f>
        <v>15.878567934418401</v>
      </c>
      <c r="I14" s="20">
        <f>VLOOKUP(B14,RMS!B:D,3,FALSE)</f>
        <v>1038416.7687658099</v>
      </c>
      <c r="J14" s="21">
        <f>VLOOKUP(B14,RMS!B:E,4,FALSE)</f>
        <v>873531.07503504294</v>
      </c>
      <c r="K14" s="22">
        <f t="shared" si="1"/>
        <v>2.6634189998731017E-2</v>
      </c>
      <c r="L14" s="22">
        <f t="shared" si="2"/>
        <v>4.0649570291861892E-3</v>
      </c>
      <c r="M14" s="32"/>
    </row>
    <row r="15" spans="1:13">
      <c r="A15" s="63"/>
      <c r="B15" s="12">
        <v>24</v>
      </c>
      <c r="C15" s="61" t="s">
        <v>17</v>
      </c>
      <c r="D15" s="61"/>
      <c r="E15" s="15">
        <f>VLOOKUP(C15,RA!B18:D45,3,0)</f>
        <v>421529.92739999999</v>
      </c>
      <c r="F15" s="25">
        <f>VLOOKUP(C15,RA!B19:I49,8,0)</f>
        <v>37492.436699999998</v>
      </c>
      <c r="G15" s="16">
        <f t="shared" si="0"/>
        <v>384037.49069999997</v>
      </c>
      <c r="H15" s="27">
        <f>RA!J19</f>
        <v>8.8943712564499595</v>
      </c>
      <c r="I15" s="20">
        <f>VLOOKUP(B15,RMS!B:D,3,FALSE)</f>
        <v>421529.95532735001</v>
      </c>
      <c r="J15" s="21">
        <f>VLOOKUP(B15,RMS!B:E,4,FALSE)</f>
        <v>384037.48846837599</v>
      </c>
      <c r="K15" s="22">
        <f t="shared" si="1"/>
        <v>-2.7927350020036101E-2</v>
      </c>
      <c r="L15" s="22">
        <f t="shared" si="2"/>
        <v>2.2316239774227142E-3</v>
      </c>
      <c r="M15" s="32"/>
    </row>
    <row r="16" spans="1:13">
      <c r="A16" s="63"/>
      <c r="B16" s="12">
        <v>25</v>
      </c>
      <c r="C16" s="61" t="s">
        <v>18</v>
      </c>
      <c r="D16" s="61"/>
      <c r="E16" s="15">
        <f>VLOOKUP(C16,RA!B20:D46,3,0)</f>
        <v>801290.2733</v>
      </c>
      <c r="F16" s="25">
        <f>VLOOKUP(C16,RA!B20:I50,8,0)</f>
        <v>62614.887999999999</v>
      </c>
      <c r="G16" s="16">
        <f t="shared" si="0"/>
        <v>738675.38529999997</v>
      </c>
      <c r="H16" s="27">
        <f>RA!J20</f>
        <v>7.8142578396876701</v>
      </c>
      <c r="I16" s="20">
        <f>VLOOKUP(B16,RMS!B:D,3,FALSE)</f>
        <v>801290.24739999999</v>
      </c>
      <c r="J16" s="21">
        <f>VLOOKUP(B16,RMS!B:E,4,FALSE)</f>
        <v>738675.38529999997</v>
      </c>
      <c r="K16" s="22">
        <f t="shared" si="1"/>
        <v>2.590000000782311E-2</v>
      </c>
      <c r="L16" s="22">
        <f t="shared" si="2"/>
        <v>0</v>
      </c>
      <c r="M16" s="32"/>
    </row>
    <row r="17" spans="1:13">
      <c r="A17" s="63"/>
      <c r="B17" s="12">
        <v>26</v>
      </c>
      <c r="C17" s="61" t="s">
        <v>19</v>
      </c>
      <c r="D17" s="61"/>
      <c r="E17" s="15">
        <f>VLOOKUP(C17,RA!B20:D47,3,0)</f>
        <v>261467.16159999999</v>
      </c>
      <c r="F17" s="25">
        <f>VLOOKUP(C17,RA!B21:I51,8,0)</f>
        <v>39404.849199999997</v>
      </c>
      <c r="G17" s="16">
        <f t="shared" si="0"/>
        <v>222062.3124</v>
      </c>
      <c r="H17" s="27">
        <f>RA!J21</f>
        <v>15.070668514879401</v>
      </c>
      <c r="I17" s="20">
        <f>VLOOKUP(B17,RMS!B:D,3,FALSE)</f>
        <v>261467.146512949</v>
      </c>
      <c r="J17" s="21">
        <f>VLOOKUP(B17,RMS!B:E,4,FALSE)</f>
        <v>222062.312409712</v>
      </c>
      <c r="K17" s="22">
        <f t="shared" si="1"/>
        <v>1.5087050996953622E-2</v>
      </c>
      <c r="L17" s="22">
        <f t="shared" si="2"/>
        <v>-9.7120064310729504E-6</v>
      </c>
      <c r="M17" s="32"/>
    </row>
    <row r="18" spans="1:13">
      <c r="A18" s="63"/>
      <c r="B18" s="12">
        <v>27</v>
      </c>
      <c r="C18" s="61" t="s">
        <v>20</v>
      </c>
      <c r="D18" s="61"/>
      <c r="E18" s="15">
        <f>VLOOKUP(C18,RA!B22:D48,3,0)</f>
        <v>770915.82660000003</v>
      </c>
      <c r="F18" s="25">
        <f>VLOOKUP(C18,RA!B22:I52,8,0)</f>
        <v>85612.549599999998</v>
      </c>
      <c r="G18" s="16">
        <f t="shared" si="0"/>
        <v>685303.277</v>
      </c>
      <c r="H18" s="27">
        <f>RA!J22</f>
        <v>11.1053044503679</v>
      </c>
      <c r="I18" s="20">
        <f>VLOOKUP(B18,RMS!B:D,3,FALSE)</f>
        <v>770916.68579999998</v>
      </c>
      <c r="J18" s="21">
        <f>VLOOKUP(B18,RMS!B:E,4,FALSE)</f>
        <v>685303.27630000003</v>
      </c>
      <c r="K18" s="22">
        <f t="shared" si="1"/>
        <v>-0.8591999999480322</v>
      </c>
      <c r="L18" s="22">
        <f t="shared" si="2"/>
        <v>6.99999975040555E-4</v>
      </c>
      <c r="M18" s="32"/>
    </row>
    <row r="19" spans="1:13">
      <c r="A19" s="63"/>
      <c r="B19" s="12">
        <v>29</v>
      </c>
      <c r="C19" s="61" t="s">
        <v>21</v>
      </c>
      <c r="D19" s="61"/>
      <c r="E19" s="15">
        <f>VLOOKUP(C19,RA!B22:D49,3,0)</f>
        <v>1561866.9057</v>
      </c>
      <c r="F19" s="25">
        <f>VLOOKUP(C19,RA!B23:I53,8,0)</f>
        <v>175567.3266</v>
      </c>
      <c r="G19" s="16">
        <f t="shared" si="0"/>
        <v>1386299.5791</v>
      </c>
      <c r="H19" s="27">
        <f>RA!J23</f>
        <v>11.2408634794214</v>
      </c>
      <c r="I19" s="20">
        <f>VLOOKUP(B19,RMS!B:D,3,FALSE)</f>
        <v>1561867.95165641</v>
      </c>
      <c r="J19" s="21">
        <f>VLOOKUP(B19,RMS!B:E,4,FALSE)</f>
        <v>1386299.5993034199</v>
      </c>
      <c r="K19" s="22">
        <f t="shared" si="1"/>
        <v>-1.0459564100019634</v>
      </c>
      <c r="L19" s="22">
        <f t="shared" si="2"/>
        <v>-2.0203419961035252E-2</v>
      </c>
      <c r="M19" s="32"/>
    </row>
    <row r="20" spans="1:13">
      <c r="A20" s="63"/>
      <c r="B20" s="12">
        <v>31</v>
      </c>
      <c r="C20" s="61" t="s">
        <v>22</v>
      </c>
      <c r="D20" s="61"/>
      <c r="E20" s="15">
        <f>VLOOKUP(C20,RA!B24:D50,3,0)</f>
        <v>211569.08309999999</v>
      </c>
      <c r="F20" s="25">
        <f>VLOOKUP(C20,RA!B24:I54,8,0)</f>
        <v>34151.328099999999</v>
      </c>
      <c r="G20" s="16">
        <f t="shared" si="0"/>
        <v>177417.755</v>
      </c>
      <c r="H20" s="27">
        <f>RA!J24</f>
        <v>16.141927544232999</v>
      </c>
      <c r="I20" s="20">
        <f>VLOOKUP(B20,RMS!B:D,3,FALSE)</f>
        <v>211569.14394200899</v>
      </c>
      <c r="J20" s="21">
        <f>VLOOKUP(B20,RMS!B:E,4,FALSE)</f>
        <v>177417.740291222</v>
      </c>
      <c r="K20" s="22">
        <f t="shared" si="1"/>
        <v>-6.0842008999316022E-2</v>
      </c>
      <c r="L20" s="22">
        <f t="shared" si="2"/>
        <v>1.4708778006024659E-2</v>
      </c>
      <c r="M20" s="32"/>
    </row>
    <row r="21" spans="1:13">
      <c r="A21" s="63"/>
      <c r="B21" s="12">
        <v>32</v>
      </c>
      <c r="C21" s="61" t="s">
        <v>23</v>
      </c>
      <c r="D21" s="61"/>
      <c r="E21" s="15">
        <f>VLOOKUP(C21,RA!B24:D51,3,0)</f>
        <v>315307.85149999999</v>
      </c>
      <c r="F21" s="25">
        <f>VLOOKUP(C21,RA!B25:I55,8,0)</f>
        <v>24673.456999999999</v>
      </c>
      <c r="G21" s="16">
        <f t="shared" si="0"/>
        <v>290634.39449999999</v>
      </c>
      <c r="H21" s="27">
        <f>RA!J25</f>
        <v>7.8251958784477003</v>
      </c>
      <c r="I21" s="20">
        <f>VLOOKUP(B21,RMS!B:D,3,FALSE)</f>
        <v>315307.85966675699</v>
      </c>
      <c r="J21" s="21">
        <f>VLOOKUP(B21,RMS!B:E,4,FALSE)</f>
        <v>290634.40502071299</v>
      </c>
      <c r="K21" s="22">
        <f t="shared" si="1"/>
        <v>-8.1667570048011839E-3</v>
      </c>
      <c r="L21" s="22">
        <f t="shared" si="2"/>
        <v>-1.0520712996367365E-2</v>
      </c>
      <c r="M21" s="32"/>
    </row>
    <row r="22" spans="1:13">
      <c r="A22" s="63"/>
      <c r="B22" s="12">
        <v>33</v>
      </c>
      <c r="C22" s="61" t="s">
        <v>24</v>
      </c>
      <c r="D22" s="61"/>
      <c r="E22" s="15">
        <f>VLOOKUP(C22,RA!B26:D52,3,0)</f>
        <v>480681.033</v>
      </c>
      <c r="F22" s="25">
        <f>VLOOKUP(C22,RA!B26:I56,8,0)</f>
        <v>95006.886199999994</v>
      </c>
      <c r="G22" s="16">
        <f t="shared" si="0"/>
        <v>385674.14679999999</v>
      </c>
      <c r="H22" s="27">
        <f>RA!J26</f>
        <v>19.7650582564176</v>
      </c>
      <c r="I22" s="20">
        <f>VLOOKUP(B22,RMS!B:D,3,FALSE)</f>
        <v>480681.00338019797</v>
      </c>
      <c r="J22" s="21">
        <f>VLOOKUP(B22,RMS!B:E,4,FALSE)</f>
        <v>385674.11885552399</v>
      </c>
      <c r="K22" s="22">
        <f t="shared" si="1"/>
        <v>2.9619802022352815E-2</v>
      </c>
      <c r="L22" s="22">
        <f t="shared" si="2"/>
        <v>2.7944475994445384E-2</v>
      </c>
      <c r="M22" s="32"/>
    </row>
    <row r="23" spans="1:13">
      <c r="A23" s="63"/>
      <c r="B23" s="12">
        <v>34</v>
      </c>
      <c r="C23" s="61" t="s">
        <v>25</v>
      </c>
      <c r="D23" s="61"/>
      <c r="E23" s="15">
        <f>VLOOKUP(C23,RA!B26:D53,3,0)</f>
        <v>204065.69690000001</v>
      </c>
      <c r="F23" s="25">
        <f>VLOOKUP(C23,RA!B27:I57,8,0)</f>
        <v>54690.533100000001</v>
      </c>
      <c r="G23" s="16">
        <f t="shared" si="0"/>
        <v>149375.16380000001</v>
      </c>
      <c r="H23" s="27">
        <f>RA!J27</f>
        <v>26.800453937537799</v>
      </c>
      <c r="I23" s="20">
        <f>VLOOKUP(B23,RMS!B:D,3,FALSE)</f>
        <v>204065.54068354101</v>
      </c>
      <c r="J23" s="21">
        <f>VLOOKUP(B23,RMS!B:E,4,FALSE)</f>
        <v>149375.18983891301</v>
      </c>
      <c r="K23" s="22">
        <f t="shared" si="1"/>
        <v>0.15621645899955183</v>
      </c>
      <c r="L23" s="22">
        <f t="shared" si="2"/>
        <v>-2.6038912998046726E-2</v>
      </c>
      <c r="M23" s="32"/>
    </row>
    <row r="24" spans="1:13">
      <c r="A24" s="63"/>
      <c r="B24" s="12">
        <v>35</v>
      </c>
      <c r="C24" s="61" t="s">
        <v>26</v>
      </c>
      <c r="D24" s="61"/>
      <c r="E24" s="15">
        <f>VLOOKUP(C24,RA!B28:D54,3,0)</f>
        <v>1084733.4513000001</v>
      </c>
      <c r="F24" s="25">
        <f>VLOOKUP(C24,RA!B28:I58,8,0)</f>
        <v>54544.322699999997</v>
      </c>
      <c r="G24" s="16">
        <f t="shared" si="0"/>
        <v>1030189.1286000001</v>
      </c>
      <c r="H24" s="27">
        <f>RA!J28</f>
        <v>5.02836181871512</v>
      </c>
      <c r="I24" s="20">
        <f>VLOOKUP(B24,RMS!B:D,3,FALSE)</f>
        <v>1084733.4504539799</v>
      </c>
      <c r="J24" s="21">
        <f>VLOOKUP(B24,RMS!B:E,4,FALSE)</f>
        <v>1030189.1242407101</v>
      </c>
      <c r="K24" s="22">
        <f t="shared" si="1"/>
        <v>8.4602017886936665E-4</v>
      </c>
      <c r="L24" s="22">
        <f t="shared" si="2"/>
        <v>4.3592900037765503E-3</v>
      </c>
      <c r="M24" s="32"/>
    </row>
    <row r="25" spans="1:13">
      <c r="A25" s="63"/>
      <c r="B25" s="12">
        <v>36</v>
      </c>
      <c r="C25" s="61" t="s">
        <v>27</v>
      </c>
      <c r="D25" s="61"/>
      <c r="E25" s="15">
        <f>VLOOKUP(C25,RA!B28:D55,3,0)</f>
        <v>673483.84279999998</v>
      </c>
      <c r="F25" s="25">
        <f>VLOOKUP(C25,RA!B29:I59,8,0)</f>
        <v>95135.121299999999</v>
      </c>
      <c r="G25" s="16">
        <f t="shared" si="0"/>
        <v>578348.72149999999</v>
      </c>
      <c r="H25" s="27">
        <f>RA!J29</f>
        <v>14.125820881534001</v>
      </c>
      <c r="I25" s="20">
        <f>VLOOKUP(B25,RMS!B:D,3,FALSE)</f>
        <v>673483.86614690302</v>
      </c>
      <c r="J25" s="21">
        <f>VLOOKUP(B25,RMS!B:E,4,FALSE)</f>
        <v>578348.68066450302</v>
      </c>
      <c r="K25" s="22">
        <f t="shared" si="1"/>
        <v>-2.3346903035417199E-2</v>
      </c>
      <c r="L25" s="22">
        <f t="shared" si="2"/>
        <v>4.0835496969521046E-2</v>
      </c>
      <c r="M25" s="32"/>
    </row>
    <row r="26" spans="1:13">
      <c r="A26" s="63"/>
      <c r="B26" s="12">
        <v>37</v>
      </c>
      <c r="C26" s="61" t="s">
        <v>73</v>
      </c>
      <c r="D26" s="61"/>
      <c r="E26" s="15">
        <f>VLOOKUP(C26,RA!B30:D56,3,0)</f>
        <v>590978.06099999999</v>
      </c>
      <c r="F26" s="25">
        <f>VLOOKUP(C26,RA!B30:I60,8,0)</f>
        <v>83021.541100000002</v>
      </c>
      <c r="G26" s="16">
        <f t="shared" si="0"/>
        <v>507956.51989999996</v>
      </c>
      <c r="H26" s="27">
        <f>RA!J30</f>
        <v>14.048159581341899</v>
      </c>
      <c r="I26" s="20">
        <f>VLOOKUP(B26,RMS!B:D,3,FALSE)</f>
        <v>590978.08777311095</v>
      </c>
      <c r="J26" s="21">
        <f>VLOOKUP(B26,RMS!B:E,4,FALSE)</f>
        <v>507956.50108483701</v>
      </c>
      <c r="K26" s="22">
        <f t="shared" si="1"/>
        <v>-2.6773110963404179E-2</v>
      </c>
      <c r="L26" s="22">
        <f t="shared" si="2"/>
        <v>1.8815162940882146E-2</v>
      </c>
      <c r="M26" s="32"/>
    </row>
    <row r="27" spans="1:13">
      <c r="A27" s="63"/>
      <c r="B27" s="12">
        <v>38</v>
      </c>
      <c r="C27" s="61" t="s">
        <v>29</v>
      </c>
      <c r="D27" s="61"/>
      <c r="E27" s="15">
        <f>VLOOKUP(C27,RA!B30:D57,3,0)</f>
        <v>535895.61309999996</v>
      </c>
      <c r="F27" s="25">
        <f>VLOOKUP(C27,RA!B31:I61,8,0)</f>
        <v>28395.045699999999</v>
      </c>
      <c r="G27" s="16">
        <f t="shared" si="0"/>
        <v>507500.56739999994</v>
      </c>
      <c r="H27" s="27">
        <f>RA!J31</f>
        <v>5.2986150671663301</v>
      </c>
      <c r="I27" s="20">
        <f>VLOOKUP(B27,RMS!B:D,3,FALSE)</f>
        <v>535895.55955221201</v>
      </c>
      <c r="J27" s="21">
        <f>VLOOKUP(B27,RMS!B:E,4,FALSE)</f>
        <v>507500.547760177</v>
      </c>
      <c r="K27" s="22">
        <f t="shared" si="1"/>
        <v>5.3547787945717573E-2</v>
      </c>
      <c r="L27" s="22">
        <f t="shared" si="2"/>
        <v>1.9639822945464402E-2</v>
      </c>
      <c r="M27" s="32"/>
    </row>
    <row r="28" spans="1:13">
      <c r="A28" s="63"/>
      <c r="B28" s="12">
        <v>39</v>
      </c>
      <c r="C28" s="61" t="s">
        <v>30</v>
      </c>
      <c r="D28" s="61"/>
      <c r="E28" s="15">
        <f>VLOOKUP(C28,RA!B32:D58,3,0)</f>
        <v>89238.321100000001</v>
      </c>
      <c r="F28" s="25">
        <f>VLOOKUP(C28,RA!B32:I62,8,0)</f>
        <v>24166.897499999999</v>
      </c>
      <c r="G28" s="16">
        <f t="shared" si="0"/>
        <v>65071.423600000002</v>
      </c>
      <c r="H28" s="27">
        <f>RA!J32</f>
        <v>27.081300053727698</v>
      </c>
      <c r="I28" s="20">
        <f>VLOOKUP(B28,RMS!B:D,3,FALSE)</f>
        <v>89238.266248619606</v>
      </c>
      <c r="J28" s="21">
        <f>VLOOKUP(B28,RMS!B:E,4,FALSE)</f>
        <v>65071.4186226253</v>
      </c>
      <c r="K28" s="22">
        <f t="shared" si="1"/>
        <v>5.4851380395120941E-2</v>
      </c>
      <c r="L28" s="22">
        <f t="shared" si="2"/>
        <v>4.9773747014114633E-3</v>
      </c>
      <c r="M28" s="32"/>
    </row>
    <row r="29" spans="1:13">
      <c r="A29" s="63"/>
      <c r="B29" s="12">
        <v>40</v>
      </c>
      <c r="C29" s="61" t="s">
        <v>31</v>
      </c>
      <c r="D29" s="61"/>
      <c r="E29" s="15">
        <f>VLOOKUP(C29,RA!B32:D59,3,0)</f>
        <v>0</v>
      </c>
      <c r="F29" s="25">
        <f>VLOOKUP(C29,RA!B33:I63,8,0)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2"/>
    </row>
    <row r="30" spans="1:13" ht="12" thickBot="1">
      <c r="A30" s="63"/>
      <c r="B30" s="12">
        <v>42</v>
      </c>
      <c r="C30" s="61" t="s">
        <v>32</v>
      </c>
      <c r="D30" s="61"/>
      <c r="E30" s="15">
        <f>VLOOKUP(C30,RA!B34:D61,3,0)</f>
        <v>184864.99840000001</v>
      </c>
      <c r="F30" s="25">
        <f>VLOOKUP(C30,RA!B34:I65,8,0)</f>
        <v>21310.381600000001</v>
      </c>
      <c r="G30" s="16">
        <f t="shared" si="0"/>
        <v>163554.61680000002</v>
      </c>
      <c r="H30" s="27">
        <f>RA!J34</f>
        <v>0</v>
      </c>
      <c r="I30" s="20">
        <f>VLOOKUP(B30,RMS!B:D,3,FALSE)</f>
        <v>184864.99789999999</v>
      </c>
      <c r="J30" s="21">
        <f>VLOOKUP(B30,RMS!B:E,4,FALSE)</f>
        <v>163554.60519999999</v>
      </c>
      <c r="K30" s="22">
        <f t="shared" si="1"/>
        <v>5.0000002374872565E-4</v>
      </c>
      <c r="L30" s="22">
        <f t="shared" si="2"/>
        <v>1.1600000027101487E-2</v>
      </c>
      <c r="M30" s="32"/>
    </row>
    <row r="31" spans="1:13" s="35" customFormat="1" ht="12" thickBot="1">
      <c r="A31" s="63"/>
      <c r="B31" s="12">
        <v>70</v>
      </c>
      <c r="C31" s="64" t="s">
        <v>69</v>
      </c>
      <c r="D31" s="65"/>
      <c r="E31" s="15">
        <f>VLOOKUP(C31,RA!B35:D62,3,0)</f>
        <v>58569.279999999999</v>
      </c>
      <c r="F31" s="25">
        <f>VLOOKUP(C31,RA!B35:I66,8,0)</f>
        <v>2493.35</v>
      </c>
      <c r="G31" s="16">
        <f t="shared" si="0"/>
        <v>56075.93</v>
      </c>
      <c r="H31" s="27">
        <f>RA!J35</f>
        <v>11.527537275547299</v>
      </c>
      <c r="I31" s="20">
        <f>VLOOKUP(B31,RMS!B:D,3,FALSE)</f>
        <v>58569.279999999999</v>
      </c>
      <c r="J31" s="21">
        <f>VLOOKUP(B31,RMS!B:E,4,FALSE)</f>
        <v>56075.93</v>
      </c>
      <c r="K31" s="22">
        <f t="shared" si="1"/>
        <v>0</v>
      </c>
      <c r="L31" s="22">
        <f t="shared" si="2"/>
        <v>0</v>
      </c>
    </row>
    <row r="32" spans="1:13">
      <c r="A32" s="63"/>
      <c r="B32" s="12">
        <v>71</v>
      </c>
      <c r="C32" s="61" t="s">
        <v>36</v>
      </c>
      <c r="D32" s="61"/>
      <c r="E32" s="15">
        <f>VLOOKUP(C32,RA!B34:D62,3,0)</f>
        <v>141066.67000000001</v>
      </c>
      <c r="F32" s="25">
        <f>VLOOKUP(C32,RA!B34:I66,8,0)</f>
        <v>-21571.88</v>
      </c>
      <c r="G32" s="16">
        <f t="shared" si="0"/>
        <v>162638.55000000002</v>
      </c>
      <c r="H32" s="27">
        <f>RA!J35</f>
        <v>11.527537275547299</v>
      </c>
      <c r="I32" s="20">
        <f>VLOOKUP(B32,RMS!B:D,3,FALSE)</f>
        <v>141066.67000000001</v>
      </c>
      <c r="J32" s="21">
        <f>VLOOKUP(B32,RMS!B:E,4,FALSE)</f>
        <v>162638.54999999999</v>
      </c>
      <c r="K32" s="22">
        <f t="shared" si="1"/>
        <v>0</v>
      </c>
      <c r="L32" s="22">
        <f t="shared" si="2"/>
        <v>0</v>
      </c>
      <c r="M32" s="32"/>
    </row>
    <row r="33" spans="1:13">
      <c r="A33" s="63"/>
      <c r="B33" s="12">
        <v>72</v>
      </c>
      <c r="C33" s="61" t="s">
        <v>37</v>
      </c>
      <c r="D33" s="61"/>
      <c r="E33" s="15">
        <f>VLOOKUP(C33,RA!B34:D63,3,0)</f>
        <v>17159.84</v>
      </c>
      <c r="F33" s="25">
        <f>VLOOKUP(C33,RA!B34:I67,8,0)</f>
        <v>-1579.48</v>
      </c>
      <c r="G33" s="16">
        <f t="shared" si="0"/>
        <v>18739.32</v>
      </c>
      <c r="H33" s="27">
        <f>RA!J34</f>
        <v>0</v>
      </c>
      <c r="I33" s="20">
        <f>VLOOKUP(B33,RMS!B:D,3,FALSE)</f>
        <v>17159.84</v>
      </c>
      <c r="J33" s="21">
        <f>VLOOKUP(B33,RMS!B:E,4,FALSE)</f>
        <v>18739.32</v>
      </c>
      <c r="K33" s="22">
        <f t="shared" si="1"/>
        <v>0</v>
      </c>
      <c r="L33" s="22">
        <f t="shared" si="2"/>
        <v>0</v>
      </c>
      <c r="M33" s="32"/>
    </row>
    <row r="34" spans="1:13">
      <c r="A34" s="63"/>
      <c r="B34" s="12">
        <v>73</v>
      </c>
      <c r="C34" s="61" t="s">
        <v>38</v>
      </c>
      <c r="D34" s="61"/>
      <c r="E34" s="15">
        <f>VLOOKUP(C34,RA!B35:D64,3,0)</f>
        <v>71326.539999999994</v>
      </c>
      <c r="F34" s="25">
        <f>VLOOKUP(C34,RA!B35:I68,8,0)</f>
        <v>-6836.75</v>
      </c>
      <c r="G34" s="16">
        <f t="shared" si="0"/>
        <v>78163.289999999994</v>
      </c>
      <c r="H34" s="27">
        <f>RA!J35</f>
        <v>11.527537275547299</v>
      </c>
      <c r="I34" s="20">
        <f>VLOOKUP(B34,RMS!B:D,3,FALSE)</f>
        <v>71326.539999999994</v>
      </c>
      <c r="J34" s="21">
        <f>VLOOKUP(B34,RMS!B:E,4,FALSE)</f>
        <v>78163.289999999994</v>
      </c>
      <c r="K34" s="22">
        <f t="shared" si="1"/>
        <v>0</v>
      </c>
      <c r="L34" s="22">
        <f t="shared" si="2"/>
        <v>0</v>
      </c>
      <c r="M34" s="32"/>
    </row>
    <row r="35" spans="1:13" s="35" customFormat="1">
      <c r="A35" s="63"/>
      <c r="B35" s="12">
        <v>74</v>
      </c>
      <c r="C35" s="61" t="s">
        <v>71</v>
      </c>
      <c r="D35" s="61"/>
      <c r="E35" s="15">
        <f>VLOOKUP(C35,RA!B36:D65,3,0)</f>
        <v>0</v>
      </c>
      <c r="F35" s="25">
        <f>VLOOKUP(C35,RA!B36:I69,8,0)</f>
        <v>0</v>
      </c>
      <c r="G35" s="16">
        <f t="shared" si="0"/>
        <v>0</v>
      </c>
      <c r="H35" s="27">
        <f>RA!J36</f>
        <v>4.2570951871015001</v>
      </c>
      <c r="I35" s="20">
        <f>VLOOKUP(B35,RMS!B:D,3,FALSE)</f>
        <v>0</v>
      </c>
      <c r="J35" s="21">
        <f>VLOOKUP(B35,RMS!B:E,4,FALSE)</f>
        <v>0</v>
      </c>
      <c r="K35" s="22">
        <f t="shared" si="1"/>
        <v>0</v>
      </c>
      <c r="L35" s="22">
        <f t="shared" si="2"/>
        <v>0</v>
      </c>
    </row>
    <row r="36" spans="1:13" ht="11.25" customHeight="1">
      <c r="A36" s="63"/>
      <c r="B36" s="12">
        <v>75</v>
      </c>
      <c r="C36" s="61" t="s">
        <v>33</v>
      </c>
      <c r="D36" s="61"/>
      <c r="E36" s="15">
        <f>VLOOKUP(C36,RA!B8:D65,3,0)</f>
        <v>88554.699600000007</v>
      </c>
      <c r="F36" s="25">
        <f>VLOOKUP(C36,RA!B8:I69,8,0)</f>
        <v>4280.3953000000001</v>
      </c>
      <c r="G36" s="16">
        <f t="shared" si="0"/>
        <v>84274.304300000003</v>
      </c>
      <c r="H36" s="27">
        <f>RA!J36</f>
        <v>4.2570951871015001</v>
      </c>
      <c r="I36" s="20">
        <f>VLOOKUP(B36,RMS!B:D,3,FALSE)</f>
        <v>88554.700854700903</v>
      </c>
      <c r="J36" s="21">
        <f>VLOOKUP(B36,RMS!B:E,4,FALSE)</f>
        <v>84274.303418803407</v>
      </c>
      <c r="K36" s="22">
        <f t="shared" si="1"/>
        <v>-1.2547008955152705E-3</v>
      </c>
      <c r="L36" s="22">
        <f t="shared" si="2"/>
        <v>8.8119659631047398E-4</v>
      </c>
      <c r="M36" s="32"/>
    </row>
    <row r="37" spans="1:13">
      <c r="A37" s="63"/>
      <c r="B37" s="12">
        <v>76</v>
      </c>
      <c r="C37" s="61" t="s">
        <v>34</v>
      </c>
      <c r="D37" s="61"/>
      <c r="E37" s="15">
        <f>VLOOKUP(C37,RA!B8:D66,3,0)</f>
        <v>421087.66930000001</v>
      </c>
      <c r="F37" s="25">
        <f>VLOOKUP(C37,RA!B8:I70,8,0)</f>
        <v>23753.6512</v>
      </c>
      <c r="G37" s="16">
        <f t="shared" si="0"/>
        <v>397334.01809999999</v>
      </c>
      <c r="H37" s="27">
        <f>RA!J37</f>
        <v>-15.2919750639892</v>
      </c>
      <c r="I37" s="20">
        <f>VLOOKUP(B37,RMS!B:D,3,FALSE)</f>
        <v>421087.65987008502</v>
      </c>
      <c r="J37" s="21">
        <f>VLOOKUP(B37,RMS!B:E,4,FALSE)</f>
        <v>397334.017994872</v>
      </c>
      <c r="K37" s="22">
        <f t="shared" si="1"/>
        <v>9.4299149932339787E-3</v>
      </c>
      <c r="L37" s="22">
        <f t="shared" si="2"/>
        <v>1.0512798326089978E-4</v>
      </c>
      <c r="M37" s="32"/>
    </row>
    <row r="38" spans="1:13">
      <c r="A38" s="63"/>
      <c r="B38" s="12">
        <v>77</v>
      </c>
      <c r="C38" s="61" t="s">
        <v>39</v>
      </c>
      <c r="D38" s="61"/>
      <c r="E38" s="15">
        <f>VLOOKUP(C38,RA!B9:D67,3,0)</f>
        <v>108806.01</v>
      </c>
      <c r="F38" s="25">
        <f>VLOOKUP(C38,RA!B9:I71,8,0)</f>
        <v>-8105.06</v>
      </c>
      <c r="G38" s="16">
        <f t="shared" si="0"/>
        <v>116911.06999999999</v>
      </c>
      <c r="H38" s="27">
        <f>RA!J38</f>
        <v>-9.2045147274100501</v>
      </c>
      <c r="I38" s="20">
        <f>VLOOKUP(B38,RMS!B:D,3,FALSE)</f>
        <v>108806.01</v>
      </c>
      <c r="J38" s="21">
        <f>VLOOKUP(B38,RMS!B:E,4,FALSE)</f>
        <v>116911.07</v>
      </c>
      <c r="K38" s="22">
        <f t="shared" si="1"/>
        <v>0</v>
      </c>
      <c r="L38" s="22">
        <f t="shared" si="2"/>
        <v>0</v>
      </c>
      <c r="M38" s="32"/>
    </row>
    <row r="39" spans="1:13">
      <c r="A39" s="63"/>
      <c r="B39" s="12">
        <v>78</v>
      </c>
      <c r="C39" s="61" t="s">
        <v>40</v>
      </c>
      <c r="D39" s="61"/>
      <c r="E39" s="15">
        <f>VLOOKUP(C39,RA!B10:D68,3,0)</f>
        <v>60527.44</v>
      </c>
      <c r="F39" s="25">
        <f>VLOOKUP(C39,RA!B10:I72,8,0)</f>
        <v>5577.27</v>
      </c>
      <c r="G39" s="16">
        <f t="shared" si="0"/>
        <v>54950.17</v>
      </c>
      <c r="H39" s="27">
        <f>RA!J39</f>
        <v>-9.58514179995273</v>
      </c>
      <c r="I39" s="20">
        <f>VLOOKUP(B39,RMS!B:D,3,FALSE)</f>
        <v>60527.44</v>
      </c>
      <c r="J39" s="21">
        <f>VLOOKUP(B39,RMS!B:E,4,FALSE)</f>
        <v>54950.17</v>
      </c>
      <c r="K39" s="22">
        <f t="shared" si="1"/>
        <v>0</v>
      </c>
      <c r="L39" s="22">
        <f t="shared" si="2"/>
        <v>0</v>
      </c>
      <c r="M39" s="32"/>
    </row>
    <row r="40" spans="1:13">
      <c r="A40" s="63"/>
      <c r="B40" s="12">
        <v>99</v>
      </c>
      <c r="C40" s="61" t="s">
        <v>35</v>
      </c>
      <c r="D40" s="61"/>
      <c r="E40" s="15">
        <f>VLOOKUP(C40,RA!B8:D69,3,0)</f>
        <v>4712.9946</v>
      </c>
      <c r="F40" s="25">
        <f>VLOOKUP(C40,RA!B8:I73,8,0)</f>
        <v>327.02620000000002</v>
      </c>
      <c r="G40" s="16">
        <f t="shared" si="0"/>
        <v>4385.9683999999997</v>
      </c>
      <c r="H40" s="27">
        <f>RA!J40</f>
        <v>0</v>
      </c>
      <c r="I40" s="20">
        <f>VLOOKUP(B40,RMS!B:D,3,FALSE)</f>
        <v>4712.9944784811996</v>
      </c>
      <c r="J40" s="21">
        <f>VLOOKUP(B40,RMS!B:E,4,FALSE)</f>
        <v>4385.9682928674101</v>
      </c>
      <c r="K40" s="22">
        <f t="shared" si="1"/>
        <v>1.2151880036981311E-4</v>
      </c>
      <c r="L40" s="22">
        <f t="shared" si="2"/>
        <v>1.0713258961914107E-4</v>
      </c>
      <c r="M40" s="32"/>
    </row>
  </sheetData>
  <mergeCells count="40"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37:D37"/>
    <mergeCell ref="C38:D38"/>
    <mergeCell ref="C40:D40"/>
    <mergeCell ref="C39:D39"/>
    <mergeCell ref="C10:D10"/>
    <mergeCell ref="C23:D23"/>
    <mergeCell ref="C24:D24"/>
    <mergeCell ref="C25:D25"/>
    <mergeCell ref="C26:D26"/>
    <mergeCell ref="C28:D28"/>
    <mergeCell ref="C2:D2"/>
    <mergeCell ref="C4:D4"/>
    <mergeCell ref="C5:D5"/>
    <mergeCell ref="C6:D6"/>
    <mergeCell ref="C7:D7"/>
    <mergeCell ref="A3:D3"/>
    <mergeCell ref="A4:A40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W45"/>
  <sheetViews>
    <sheetView workbookViewId="0">
      <selection sqref="A1:XFD1048576"/>
    </sheetView>
  </sheetViews>
  <sheetFormatPr defaultRowHeight="11.25"/>
  <cols>
    <col min="1" max="1" width="8.5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7" width="9.25" style="36" bestFit="1" customWidth="1"/>
    <col min="18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39" t="s">
        <v>46</v>
      </c>
      <c r="W1" s="68"/>
    </row>
    <row r="2" spans="1:23" ht="12.75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39"/>
      <c r="W2" s="68"/>
    </row>
    <row r="3" spans="1:23" ht="23.25" thickBot="1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40" t="s">
        <v>47</v>
      </c>
      <c r="W3" s="68"/>
    </row>
    <row r="4" spans="1:23" ht="12.75" thickTop="1" thickBot="1">
      <c r="A4" s="67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W4" s="68"/>
    </row>
    <row r="5" spans="1:23" ht="12.75" thickTop="1" thickBot="1">
      <c r="A5" s="41"/>
      <c r="B5" s="42"/>
      <c r="C5" s="43"/>
      <c r="D5" s="44" t="s">
        <v>0</v>
      </c>
      <c r="E5" s="44" t="s">
        <v>59</v>
      </c>
      <c r="F5" s="44" t="s">
        <v>60</v>
      </c>
      <c r="G5" s="44" t="s">
        <v>48</v>
      </c>
      <c r="H5" s="44" t="s">
        <v>49</v>
      </c>
      <c r="I5" s="44" t="s">
        <v>1</v>
      </c>
      <c r="J5" s="44" t="s">
        <v>2</v>
      </c>
      <c r="K5" s="44" t="s">
        <v>50</v>
      </c>
      <c r="L5" s="44" t="s">
        <v>51</v>
      </c>
      <c r="M5" s="44" t="s">
        <v>52</v>
      </c>
      <c r="N5" s="44" t="s">
        <v>53</v>
      </c>
      <c r="O5" s="44" t="s">
        <v>54</v>
      </c>
      <c r="P5" s="44" t="s">
        <v>61</v>
      </c>
      <c r="Q5" s="44" t="s">
        <v>62</v>
      </c>
      <c r="R5" s="44" t="s">
        <v>55</v>
      </c>
      <c r="S5" s="44" t="s">
        <v>56</v>
      </c>
      <c r="T5" s="44" t="s">
        <v>57</v>
      </c>
      <c r="U5" s="45" t="s">
        <v>58</v>
      </c>
    </row>
    <row r="6" spans="1:23" ht="12" thickBot="1">
      <c r="A6" s="46" t="s">
        <v>3</v>
      </c>
      <c r="B6" s="69" t="s">
        <v>4</v>
      </c>
      <c r="C6" s="70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7"/>
    </row>
    <row r="7" spans="1:23" ht="12" thickBot="1">
      <c r="A7" s="71" t="s">
        <v>5</v>
      </c>
      <c r="B7" s="72"/>
      <c r="C7" s="73"/>
      <c r="D7" s="48">
        <v>12587720.171399999</v>
      </c>
      <c r="E7" s="48">
        <v>15381027.3751</v>
      </c>
      <c r="F7" s="49">
        <v>81.839267718735002</v>
      </c>
      <c r="G7" s="48">
        <v>13737688.441</v>
      </c>
      <c r="H7" s="49">
        <v>-8.3709007853746904</v>
      </c>
      <c r="I7" s="48">
        <v>1500416.3983</v>
      </c>
      <c r="J7" s="49">
        <v>11.919683452361999</v>
      </c>
      <c r="K7" s="48">
        <v>1478635.9580999999</v>
      </c>
      <c r="L7" s="49">
        <v>10.763353416045099</v>
      </c>
      <c r="M7" s="49">
        <v>1.4730089634766E-2</v>
      </c>
      <c r="N7" s="48">
        <v>561623933.25750005</v>
      </c>
      <c r="O7" s="48">
        <v>7165510275.4708004</v>
      </c>
      <c r="P7" s="48">
        <v>728319</v>
      </c>
      <c r="Q7" s="48">
        <v>782976</v>
      </c>
      <c r="R7" s="49">
        <v>-6.9806737371260397</v>
      </c>
      <c r="S7" s="48">
        <v>17.283251118534601</v>
      </c>
      <c r="T7" s="48">
        <v>17.215302475938</v>
      </c>
      <c r="U7" s="50">
        <v>0.39314734323205802</v>
      </c>
    </row>
    <row r="8" spans="1:23" ht="12" thickBot="1">
      <c r="A8" s="74">
        <v>42332</v>
      </c>
      <c r="B8" s="64" t="s">
        <v>6</v>
      </c>
      <c r="C8" s="65"/>
      <c r="D8" s="51">
        <v>443943.7</v>
      </c>
      <c r="E8" s="51">
        <v>658680.95620000002</v>
      </c>
      <c r="F8" s="52">
        <v>67.398897117226198</v>
      </c>
      <c r="G8" s="51">
        <v>531336.35789999994</v>
      </c>
      <c r="H8" s="52">
        <v>-16.447708988973002</v>
      </c>
      <c r="I8" s="51">
        <v>112481.9618</v>
      </c>
      <c r="J8" s="52">
        <v>25.336987955905201</v>
      </c>
      <c r="K8" s="51">
        <v>137502.32370000001</v>
      </c>
      <c r="L8" s="52">
        <v>25.8785836232721</v>
      </c>
      <c r="M8" s="52">
        <v>-0.18196319325183899</v>
      </c>
      <c r="N8" s="51">
        <v>19648824.439100001</v>
      </c>
      <c r="O8" s="51">
        <v>255706303.6455</v>
      </c>
      <c r="P8" s="51">
        <v>18268</v>
      </c>
      <c r="Q8" s="51">
        <v>21327</v>
      </c>
      <c r="R8" s="52">
        <v>-14.3433206733249</v>
      </c>
      <c r="S8" s="51">
        <v>24.3017133785855</v>
      </c>
      <c r="T8" s="51">
        <v>24.773169859802099</v>
      </c>
      <c r="U8" s="53">
        <v>-1.94001333927371</v>
      </c>
    </row>
    <row r="9" spans="1:23" ht="12" thickBot="1">
      <c r="A9" s="75"/>
      <c r="B9" s="64" t="s">
        <v>7</v>
      </c>
      <c r="C9" s="65"/>
      <c r="D9" s="51">
        <v>47699.910300000003</v>
      </c>
      <c r="E9" s="51">
        <v>85140.613800000006</v>
      </c>
      <c r="F9" s="52">
        <v>56.024860722815198</v>
      </c>
      <c r="G9" s="51">
        <v>69796.817200000005</v>
      </c>
      <c r="H9" s="52">
        <v>-31.658903351827899</v>
      </c>
      <c r="I9" s="51">
        <v>11513.540800000001</v>
      </c>
      <c r="J9" s="52">
        <v>24.137447486982001</v>
      </c>
      <c r="K9" s="51">
        <v>15509.8861</v>
      </c>
      <c r="L9" s="52">
        <v>22.221480466017599</v>
      </c>
      <c r="M9" s="52">
        <v>-0.25766438736129699</v>
      </c>
      <c r="N9" s="51">
        <v>2134109.5367999999</v>
      </c>
      <c r="O9" s="51">
        <v>40805901.725100003</v>
      </c>
      <c r="P9" s="51">
        <v>2879</v>
      </c>
      <c r="Q9" s="51">
        <v>3430</v>
      </c>
      <c r="R9" s="52">
        <v>-16.064139941691</v>
      </c>
      <c r="S9" s="51">
        <v>16.5682217089267</v>
      </c>
      <c r="T9" s="51">
        <v>24.7014162390671</v>
      </c>
      <c r="U9" s="53">
        <v>-49.089121771941898</v>
      </c>
    </row>
    <row r="10" spans="1:23" ht="12" thickBot="1">
      <c r="A10" s="75"/>
      <c r="B10" s="64" t="s">
        <v>8</v>
      </c>
      <c r="C10" s="65"/>
      <c r="D10" s="51">
        <v>86746.227100000004</v>
      </c>
      <c r="E10" s="51">
        <v>102805.64049999999</v>
      </c>
      <c r="F10" s="52">
        <v>84.378859640488301</v>
      </c>
      <c r="G10" s="51">
        <v>85216.347599999994</v>
      </c>
      <c r="H10" s="52">
        <v>1.79528874809463</v>
      </c>
      <c r="I10" s="51">
        <v>23782.545399999999</v>
      </c>
      <c r="J10" s="52">
        <v>27.4162303019632</v>
      </c>
      <c r="K10" s="51">
        <v>23607.934700000002</v>
      </c>
      <c r="L10" s="52">
        <v>27.7035279789438</v>
      </c>
      <c r="M10" s="52">
        <v>7.3962717289279998E-3</v>
      </c>
      <c r="N10" s="51">
        <v>3165344.4671999998</v>
      </c>
      <c r="O10" s="51">
        <v>62298329.248899996</v>
      </c>
      <c r="P10" s="51">
        <v>65003</v>
      </c>
      <c r="Q10" s="51">
        <v>68934</v>
      </c>
      <c r="R10" s="52">
        <v>-5.7025560681231298</v>
      </c>
      <c r="S10" s="51">
        <v>1.33449574788856</v>
      </c>
      <c r="T10" s="51">
        <v>1.16864578002147</v>
      </c>
      <c r="U10" s="53">
        <v>12.4279127999844</v>
      </c>
    </row>
    <row r="11" spans="1:23" ht="12" thickBot="1">
      <c r="A11" s="75"/>
      <c r="B11" s="64" t="s">
        <v>9</v>
      </c>
      <c r="C11" s="65"/>
      <c r="D11" s="51">
        <v>69785.203200000004</v>
      </c>
      <c r="E11" s="51">
        <v>73765.797999999995</v>
      </c>
      <c r="F11" s="52">
        <v>94.603739255962495</v>
      </c>
      <c r="G11" s="51">
        <v>60452.116000000002</v>
      </c>
      <c r="H11" s="52">
        <v>15.4388097845905</v>
      </c>
      <c r="I11" s="51">
        <v>14481.547200000001</v>
      </c>
      <c r="J11" s="52">
        <v>20.751601393918399</v>
      </c>
      <c r="K11" s="51">
        <v>10907.919</v>
      </c>
      <c r="L11" s="52">
        <v>18.0438994062673</v>
      </c>
      <c r="M11" s="52">
        <v>0.32761777933994601</v>
      </c>
      <c r="N11" s="51">
        <v>1952686.0490999999</v>
      </c>
      <c r="O11" s="51">
        <v>21291133.518599998</v>
      </c>
      <c r="P11" s="51">
        <v>3177</v>
      </c>
      <c r="Q11" s="51">
        <v>3100</v>
      </c>
      <c r="R11" s="52">
        <v>2.4838709677419399</v>
      </c>
      <c r="S11" s="51">
        <v>21.965754863078399</v>
      </c>
      <c r="T11" s="51">
        <v>20.4491351612903</v>
      </c>
      <c r="U11" s="53">
        <v>6.9044734007174799</v>
      </c>
    </row>
    <row r="12" spans="1:23" ht="12" thickBot="1">
      <c r="A12" s="75"/>
      <c r="B12" s="64" t="s">
        <v>10</v>
      </c>
      <c r="C12" s="65"/>
      <c r="D12" s="51">
        <v>243020.26430000001</v>
      </c>
      <c r="E12" s="51">
        <v>223535.80840000001</v>
      </c>
      <c r="F12" s="52">
        <v>108.71648083564899</v>
      </c>
      <c r="G12" s="51">
        <v>171933.89550000001</v>
      </c>
      <c r="H12" s="52">
        <v>41.345174314392303</v>
      </c>
      <c r="I12" s="51">
        <v>35039.574699999997</v>
      </c>
      <c r="J12" s="52">
        <v>14.4183756860477</v>
      </c>
      <c r="K12" s="51">
        <v>30881.4797</v>
      </c>
      <c r="L12" s="52">
        <v>17.961251683499501</v>
      </c>
      <c r="M12" s="52">
        <v>0.13464688351704801</v>
      </c>
      <c r="N12" s="51">
        <v>14214202.4047</v>
      </c>
      <c r="O12" s="51">
        <v>85262279.954999998</v>
      </c>
      <c r="P12" s="51">
        <v>2126</v>
      </c>
      <c r="Q12" s="51">
        <v>2179</v>
      </c>
      <c r="R12" s="52">
        <v>-2.4323083983478702</v>
      </c>
      <c r="S12" s="51">
        <v>114.30868499529601</v>
      </c>
      <c r="T12" s="51">
        <v>94.500132491968799</v>
      </c>
      <c r="U12" s="53">
        <v>17.329000420346599</v>
      </c>
    </row>
    <row r="13" spans="1:23" ht="12" thickBot="1">
      <c r="A13" s="75"/>
      <c r="B13" s="64" t="s">
        <v>11</v>
      </c>
      <c r="C13" s="65"/>
      <c r="D13" s="51">
        <v>335895.91739999998</v>
      </c>
      <c r="E13" s="51">
        <v>387309.6655</v>
      </c>
      <c r="F13" s="52">
        <v>86.725415686792402</v>
      </c>
      <c r="G13" s="51">
        <v>334874.51329999999</v>
      </c>
      <c r="H13" s="52">
        <v>0.30501099947399801</v>
      </c>
      <c r="I13" s="51">
        <v>96459.102499999994</v>
      </c>
      <c r="J13" s="52">
        <v>28.716961863258401</v>
      </c>
      <c r="K13" s="51">
        <v>80698.317599999995</v>
      </c>
      <c r="L13" s="52">
        <v>24.098076860123999</v>
      </c>
      <c r="M13" s="52">
        <v>0.19530499976619101</v>
      </c>
      <c r="N13" s="51">
        <v>15172437.049900001</v>
      </c>
      <c r="O13" s="51">
        <v>123508742.17299999</v>
      </c>
      <c r="P13" s="51">
        <v>8438</v>
      </c>
      <c r="Q13" s="51">
        <v>8717</v>
      </c>
      <c r="R13" s="52">
        <v>-3.2006424228518999</v>
      </c>
      <c r="S13" s="51">
        <v>39.807527542071597</v>
      </c>
      <c r="T13" s="51">
        <v>35.187507686130601</v>
      </c>
      <c r="U13" s="53">
        <v>11.605895018368701</v>
      </c>
    </row>
    <row r="14" spans="1:23" ht="12" thickBot="1">
      <c r="A14" s="75"/>
      <c r="B14" s="64" t="s">
        <v>12</v>
      </c>
      <c r="C14" s="65"/>
      <c r="D14" s="51">
        <v>203320.17379999999</v>
      </c>
      <c r="E14" s="51">
        <v>187003.91769999999</v>
      </c>
      <c r="F14" s="52">
        <v>108.72508784878799</v>
      </c>
      <c r="G14" s="51">
        <v>196730.62590000001</v>
      </c>
      <c r="H14" s="52">
        <v>3.34952825461425</v>
      </c>
      <c r="I14" s="51">
        <v>41806.321300000003</v>
      </c>
      <c r="J14" s="52">
        <v>20.561816625793199</v>
      </c>
      <c r="K14" s="51">
        <v>39261.926500000001</v>
      </c>
      <c r="L14" s="52">
        <v>19.957201030792799</v>
      </c>
      <c r="M14" s="52">
        <v>6.4805653385347994E-2</v>
      </c>
      <c r="N14" s="51">
        <v>5115878.2308999998</v>
      </c>
      <c r="O14" s="51">
        <v>60452063.0528</v>
      </c>
      <c r="P14" s="51">
        <v>3578</v>
      </c>
      <c r="Q14" s="51">
        <v>2310</v>
      </c>
      <c r="R14" s="52">
        <v>54.891774891774901</v>
      </c>
      <c r="S14" s="51">
        <v>56.825090497484602</v>
      </c>
      <c r="T14" s="51">
        <v>68.841453549783594</v>
      </c>
      <c r="U14" s="53">
        <v>-21.146227743941399</v>
      </c>
    </row>
    <row r="15" spans="1:23" ht="12" thickBot="1">
      <c r="A15" s="75"/>
      <c r="B15" s="64" t="s">
        <v>13</v>
      </c>
      <c r="C15" s="65"/>
      <c r="D15" s="51">
        <v>125433.8086</v>
      </c>
      <c r="E15" s="51">
        <v>139034.16759999999</v>
      </c>
      <c r="F15" s="52">
        <v>90.217973585364902</v>
      </c>
      <c r="G15" s="51">
        <v>108810.07709999999</v>
      </c>
      <c r="H15" s="52">
        <v>15.2777499502387</v>
      </c>
      <c r="I15" s="51">
        <v>18508.5969</v>
      </c>
      <c r="J15" s="52">
        <v>14.755668433079901</v>
      </c>
      <c r="K15" s="51">
        <v>20082.4928</v>
      </c>
      <c r="L15" s="52">
        <v>18.456464084244299</v>
      </c>
      <c r="M15" s="52">
        <v>-7.8371540608744003E-2</v>
      </c>
      <c r="N15" s="51">
        <v>6402381.4830999998</v>
      </c>
      <c r="O15" s="51">
        <v>48766284.848200001</v>
      </c>
      <c r="P15" s="51">
        <v>3423</v>
      </c>
      <c r="Q15" s="51">
        <v>3260</v>
      </c>
      <c r="R15" s="52">
        <v>5</v>
      </c>
      <c r="S15" s="51">
        <v>36.644408004674297</v>
      </c>
      <c r="T15" s="51">
        <v>32.319551533742299</v>
      </c>
      <c r="U15" s="53">
        <v>11.802227697007099</v>
      </c>
    </row>
    <row r="16" spans="1:23" ht="12" thickBot="1">
      <c r="A16" s="75"/>
      <c r="B16" s="64" t="s">
        <v>14</v>
      </c>
      <c r="C16" s="65"/>
      <c r="D16" s="51">
        <v>412182.47350000002</v>
      </c>
      <c r="E16" s="51">
        <v>744976.45420000004</v>
      </c>
      <c r="F16" s="52">
        <v>55.328255165141599</v>
      </c>
      <c r="G16" s="51">
        <v>641722.44499999995</v>
      </c>
      <c r="H16" s="52">
        <v>-35.769353758539701</v>
      </c>
      <c r="I16" s="51">
        <v>23633.4967</v>
      </c>
      <c r="J16" s="52">
        <v>5.7337461487187698</v>
      </c>
      <c r="K16" s="51">
        <v>27603.8109</v>
      </c>
      <c r="L16" s="52">
        <v>4.3015186885040304</v>
      </c>
      <c r="M16" s="52">
        <v>-0.143832103994018</v>
      </c>
      <c r="N16" s="51">
        <v>22684469.698800001</v>
      </c>
      <c r="O16" s="51">
        <v>354850934.03920001</v>
      </c>
      <c r="P16" s="51">
        <v>19622</v>
      </c>
      <c r="Q16" s="51">
        <v>24207</v>
      </c>
      <c r="R16" s="52">
        <v>-18.940802247283798</v>
      </c>
      <c r="S16" s="51">
        <v>21.006139715625299</v>
      </c>
      <c r="T16" s="51">
        <v>20.125215759904201</v>
      </c>
      <c r="U16" s="53">
        <v>4.1936498930638102</v>
      </c>
    </row>
    <row r="17" spans="1:21" ht="12" thickBot="1">
      <c r="A17" s="75"/>
      <c r="B17" s="64" t="s">
        <v>15</v>
      </c>
      <c r="C17" s="65"/>
      <c r="D17" s="51">
        <v>421576.50750000001</v>
      </c>
      <c r="E17" s="51">
        <v>487938.26819999999</v>
      </c>
      <c r="F17" s="52">
        <v>86.399558094754894</v>
      </c>
      <c r="G17" s="51">
        <v>449001.25939999998</v>
      </c>
      <c r="H17" s="52">
        <v>-6.1079454290724398</v>
      </c>
      <c r="I17" s="51">
        <v>43697.907599999999</v>
      </c>
      <c r="J17" s="52">
        <v>10.365356423472001</v>
      </c>
      <c r="K17" s="51">
        <v>50267.503400000001</v>
      </c>
      <c r="L17" s="52">
        <v>11.1954036536941</v>
      </c>
      <c r="M17" s="52">
        <v>-0.130692701161681</v>
      </c>
      <c r="N17" s="51">
        <v>15026173.3728</v>
      </c>
      <c r="O17" s="51">
        <v>336873357.15820003</v>
      </c>
      <c r="P17" s="51">
        <v>7947</v>
      </c>
      <c r="Q17" s="51">
        <v>7822</v>
      </c>
      <c r="R17" s="52">
        <v>1.5980567629762199</v>
      </c>
      <c r="S17" s="51">
        <v>53.048509815024502</v>
      </c>
      <c r="T17" s="51">
        <v>53.198115405267203</v>
      </c>
      <c r="U17" s="53">
        <v>-0.282016574573559</v>
      </c>
    </row>
    <row r="18" spans="1:21" ht="12" thickBot="1">
      <c r="A18" s="75"/>
      <c r="B18" s="64" t="s">
        <v>16</v>
      </c>
      <c r="C18" s="65"/>
      <c r="D18" s="51">
        <v>1038416.7953999999</v>
      </c>
      <c r="E18" s="51">
        <v>1404500.1292000001</v>
      </c>
      <c r="F18" s="52">
        <v>73.934973291279107</v>
      </c>
      <c r="G18" s="51">
        <v>1187878.3470999999</v>
      </c>
      <c r="H18" s="52">
        <v>-12.5822271333495</v>
      </c>
      <c r="I18" s="51">
        <v>164885.7163</v>
      </c>
      <c r="J18" s="52">
        <v>15.878567934418401</v>
      </c>
      <c r="K18" s="51">
        <v>181973.5024</v>
      </c>
      <c r="L18" s="52">
        <v>15.319203590523999</v>
      </c>
      <c r="M18" s="52">
        <v>-9.3902606009302003E-2</v>
      </c>
      <c r="N18" s="51">
        <v>46693933.991499998</v>
      </c>
      <c r="O18" s="51">
        <v>730280128.12279999</v>
      </c>
      <c r="P18" s="51">
        <v>51199</v>
      </c>
      <c r="Q18" s="51">
        <v>56617</v>
      </c>
      <c r="R18" s="52">
        <v>-9.5695639118992499</v>
      </c>
      <c r="S18" s="51">
        <v>20.281974167464199</v>
      </c>
      <c r="T18" s="51">
        <v>19.603989730999501</v>
      </c>
      <c r="U18" s="53">
        <v>3.3427931170146699</v>
      </c>
    </row>
    <row r="19" spans="1:21" ht="12" thickBot="1">
      <c r="A19" s="75"/>
      <c r="B19" s="64" t="s">
        <v>17</v>
      </c>
      <c r="C19" s="65"/>
      <c r="D19" s="51">
        <v>421529.92739999999</v>
      </c>
      <c r="E19" s="51">
        <v>677589.88</v>
      </c>
      <c r="F19" s="52">
        <v>62.2101864036104</v>
      </c>
      <c r="G19" s="51">
        <v>562501.73560000001</v>
      </c>
      <c r="H19" s="52">
        <v>-25.0615774633354</v>
      </c>
      <c r="I19" s="51">
        <v>37492.436699999998</v>
      </c>
      <c r="J19" s="52">
        <v>8.8943712564499595</v>
      </c>
      <c r="K19" s="51">
        <v>29396.427</v>
      </c>
      <c r="L19" s="52">
        <v>5.2260153417382602</v>
      </c>
      <c r="M19" s="52">
        <v>0.27540795008862801</v>
      </c>
      <c r="N19" s="51">
        <v>18738766.2313</v>
      </c>
      <c r="O19" s="51">
        <v>231762517.54269999</v>
      </c>
      <c r="P19" s="51">
        <v>9860</v>
      </c>
      <c r="Q19" s="51">
        <v>10826</v>
      </c>
      <c r="R19" s="52">
        <v>-8.9229632366524996</v>
      </c>
      <c r="S19" s="51">
        <v>42.751513935091303</v>
      </c>
      <c r="T19" s="51">
        <v>44.001500785146902</v>
      </c>
      <c r="U19" s="53">
        <v>-2.9238423040489598</v>
      </c>
    </row>
    <row r="20" spans="1:21" ht="12" thickBot="1">
      <c r="A20" s="75"/>
      <c r="B20" s="64" t="s">
        <v>18</v>
      </c>
      <c r="C20" s="65"/>
      <c r="D20" s="51">
        <v>801290.2733</v>
      </c>
      <c r="E20" s="51">
        <v>998777.59340000001</v>
      </c>
      <c r="F20" s="52">
        <v>80.227097463438099</v>
      </c>
      <c r="G20" s="51">
        <v>840183.81229999999</v>
      </c>
      <c r="H20" s="52">
        <v>-4.6291702399655996</v>
      </c>
      <c r="I20" s="51">
        <v>62614.887999999999</v>
      </c>
      <c r="J20" s="52">
        <v>7.8142578396876701</v>
      </c>
      <c r="K20" s="51">
        <v>64121.443299999999</v>
      </c>
      <c r="L20" s="52">
        <v>7.6318351248005802</v>
      </c>
      <c r="M20" s="52">
        <v>-2.3495342937796999E-2</v>
      </c>
      <c r="N20" s="51">
        <v>45161760.359999999</v>
      </c>
      <c r="O20" s="51">
        <v>404894664.19480002</v>
      </c>
      <c r="P20" s="51">
        <v>32321</v>
      </c>
      <c r="Q20" s="51">
        <v>35319</v>
      </c>
      <c r="R20" s="52">
        <v>-8.4883490472550207</v>
      </c>
      <c r="S20" s="51">
        <v>24.7916300021658</v>
      </c>
      <c r="T20" s="51">
        <v>23.2831407882443</v>
      </c>
      <c r="U20" s="53">
        <v>6.0846713741279199</v>
      </c>
    </row>
    <row r="21" spans="1:21" ht="12" thickBot="1">
      <c r="A21" s="75"/>
      <c r="B21" s="64" t="s">
        <v>19</v>
      </c>
      <c r="C21" s="65"/>
      <c r="D21" s="51">
        <v>261467.16159999999</v>
      </c>
      <c r="E21" s="51">
        <v>355327.2316</v>
      </c>
      <c r="F21" s="52">
        <v>73.584892557387704</v>
      </c>
      <c r="G21" s="51">
        <v>318784.62890000001</v>
      </c>
      <c r="H21" s="52">
        <v>-17.9799971842369</v>
      </c>
      <c r="I21" s="51">
        <v>39404.849199999997</v>
      </c>
      <c r="J21" s="52">
        <v>15.070668514879401</v>
      </c>
      <c r="K21" s="51">
        <v>28117.629099999998</v>
      </c>
      <c r="L21" s="52">
        <v>8.8202587424063807</v>
      </c>
      <c r="M21" s="52">
        <v>0.401428586309932</v>
      </c>
      <c r="N21" s="51">
        <v>12798481.6303</v>
      </c>
      <c r="O21" s="51">
        <v>142793708.27559999</v>
      </c>
      <c r="P21" s="51">
        <v>22613</v>
      </c>
      <c r="Q21" s="51">
        <v>24799</v>
      </c>
      <c r="R21" s="52">
        <v>-8.8148715674019194</v>
      </c>
      <c r="S21" s="51">
        <v>11.562692327422299</v>
      </c>
      <c r="T21" s="51">
        <v>11.5115071615791</v>
      </c>
      <c r="U21" s="53">
        <v>0.44267515206465502</v>
      </c>
    </row>
    <row r="22" spans="1:21" ht="12" thickBot="1">
      <c r="A22" s="75"/>
      <c r="B22" s="64" t="s">
        <v>20</v>
      </c>
      <c r="C22" s="65"/>
      <c r="D22" s="51">
        <v>770915.82660000003</v>
      </c>
      <c r="E22" s="51">
        <v>967526.22900000005</v>
      </c>
      <c r="F22" s="52">
        <v>79.679062282041798</v>
      </c>
      <c r="G22" s="51">
        <v>876470.7977</v>
      </c>
      <c r="H22" s="52">
        <v>-12.0431817439889</v>
      </c>
      <c r="I22" s="51">
        <v>85612.549599999998</v>
      </c>
      <c r="J22" s="52">
        <v>11.1053044503679</v>
      </c>
      <c r="K22" s="51">
        <v>40183.345600000001</v>
      </c>
      <c r="L22" s="52">
        <v>4.5846759190890998</v>
      </c>
      <c r="M22" s="52">
        <v>1.1305480746232299</v>
      </c>
      <c r="N22" s="51">
        <v>28311215.373100001</v>
      </c>
      <c r="O22" s="51">
        <v>463760024.77679998</v>
      </c>
      <c r="P22" s="51">
        <v>45162</v>
      </c>
      <c r="Q22" s="51">
        <v>52989</v>
      </c>
      <c r="R22" s="52">
        <v>-14.7709902055144</v>
      </c>
      <c r="S22" s="51">
        <v>17.070010774545</v>
      </c>
      <c r="T22" s="51">
        <v>16.494060744682901</v>
      </c>
      <c r="U22" s="53">
        <v>3.3740460827416601</v>
      </c>
    </row>
    <row r="23" spans="1:21" ht="12" thickBot="1">
      <c r="A23" s="75"/>
      <c r="B23" s="64" t="s">
        <v>21</v>
      </c>
      <c r="C23" s="65"/>
      <c r="D23" s="51">
        <v>1561866.9057</v>
      </c>
      <c r="E23" s="51">
        <v>2461009.2417000001</v>
      </c>
      <c r="F23" s="52">
        <v>63.464487627080302</v>
      </c>
      <c r="G23" s="51">
        <v>2008993.8245000001</v>
      </c>
      <c r="H23" s="52">
        <v>-22.256261485088501</v>
      </c>
      <c r="I23" s="51">
        <v>175567.3266</v>
      </c>
      <c r="J23" s="52">
        <v>11.2408634794214</v>
      </c>
      <c r="K23" s="51">
        <v>211353.4001</v>
      </c>
      <c r="L23" s="52">
        <v>10.520360865350201</v>
      </c>
      <c r="M23" s="52">
        <v>-0.169318655309392</v>
      </c>
      <c r="N23" s="51">
        <v>83443833.545100003</v>
      </c>
      <c r="O23" s="51">
        <v>1039752021.4143</v>
      </c>
      <c r="P23" s="51">
        <v>56423</v>
      </c>
      <c r="Q23" s="51">
        <v>66767</v>
      </c>
      <c r="R23" s="52">
        <v>-15.4926835113155</v>
      </c>
      <c r="S23" s="51">
        <v>27.681387124045202</v>
      </c>
      <c r="T23" s="51">
        <v>28.7394028487127</v>
      </c>
      <c r="U23" s="53">
        <v>-3.8221196066742298</v>
      </c>
    </row>
    <row r="24" spans="1:21" ht="12" thickBot="1">
      <c r="A24" s="75"/>
      <c r="B24" s="64" t="s">
        <v>22</v>
      </c>
      <c r="C24" s="65"/>
      <c r="D24" s="51">
        <v>211569.08309999999</v>
      </c>
      <c r="E24" s="51">
        <v>262962.17239999998</v>
      </c>
      <c r="F24" s="52">
        <v>80.456090383287403</v>
      </c>
      <c r="G24" s="51">
        <v>220492.6292</v>
      </c>
      <c r="H24" s="52">
        <v>-4.0470949674720504</v>
      </c>
      <c r="I24" s="51">
        <v>34151.328099999999</v>
      </c>
      <c r="J24" s="52">
        <v>16.141927544232999</v>
      </c>
      <c r="K24" s="51">
        <v>39589.235399999998</v>
      </c>
      <c r="L24" s="52">
        <v>17.9549019591445</v>
      </c>
      <c r="M24" s="52">
        <v>-0.137358229959652</v>
      </c>
      <c r="N24" s="51">
        <v>6805559.4918999998</v>
      </c>
      <c r="O24" s="51">
        <v>95833986.445800006</v>
      </c>
      <c r="P24" s="51">
        <v>22441</v>
      </c>
      <c r="Q24" s="51">
        <v>22040</v>
      </c>
      <c r="R24" s="52">
        <v>1.8194192377495499</v>
      </c>
      <c r="S24" s="51">
        <v>9.4277921260193391</v>
      </c>
      <c r="T24" s="51">
        <v>9.5447540925589802</v>
      </c>
      <c r="U24" s="53">
        <v>-1.2406082460902701</v>
      </c>
    </row>
    <row r="25" spans="1:21" ht="12" thickBot="1">
      <c r="A25" s="75"/>
      <c r="B25" s="64" t="s">
        <v>23</v>
      </c>
      <c r="C25" s="65"/>
      <c r="D25" s="51">
        <v>315307.85149999999</v>
      </c>
      <c r="E25" s="51">
        <v>326372.2487</v>
      </c>
      <c r="F25" s="52">
        <v>96.609884190806198</v>
      </c>
      <c r="G25" s="51">
        <v>273531.9964</v>
      </c>
      <c r="H25" s="52">
        <v>15.272748947040499</v>
      </c>
      <c r="I25" s="51">
        <v>24673.456999999999</v>
      </c>
      <c r="J25" s="52">
        <v>7.8251958784477003</v>
      </c>
      <c r="K25" s="51">
        <v>19058.849999999999</v>
      </c>
      <c r="L25" s="52">
        <v>6.9676857738168403</v>
      </c>
      <c r="M25" s="52">
        <v>0.29459316800331597</v>
      </c>
      <c r="N25" s="51">
        <v>9851752.1294</v>
      </c>
      <c r="O25" s="51">
        <v>108244938.7428</v>
      </c>
      <c r="P25" s="51">
        <v>20403</v>
      </c>
      <c r="Q25" s="51">
        <v>19165</v>
      </c>
      <c r="R25" s="52">
        <v>6.4596921471432402</v>
      </c>
      <c r="S25" s="51">
        <v>15.4539945841298</v>
      </c>
      <c r="T25" s="51">
        <v>15.2470306026611</v>
      </c>
      <c r="U25" s="53">
        <v>1.3392264397531399</v>
      </c>
    </row>
    <row r="26" spans="1:21" ht="12" thickBot="1">
      <c r="A26" s="75"/>
      <c r="B26" s="64" t="s">
        <v>24</v>
      </c>
      <c r="C26" s="65"/>
      <c r="D26" s="51">
        <v>480681.033</v>
      </c>
      <c r="E26" s="51">
        <v>601389.92070000002</v>
      </c>
      <c r="F26" s="52">
        <v>79.928348722655898</v>
      </c>
      <c r="G26" s="51">
        <v>501108.5134</v>
      </c>
      <c r="H26" s="52">
        <v>-4.0764584623398799</v>
      </c>
      <c r="I26" s="51">
        <v>95006.886199999994</v>
      </c>
      <c r="J26" s="52">
        <v>19.7650582564176</v>
      </c>
      <c r="K26" s="51">
        <v>115157.7556</v>
      </c>
      <c r="L26" s="52">
        <v>22.9806025083588</v>
      </c>
      <c r="M26" s="52">
        <v>-0.17498490913624601</v>
      </c>
      <c r="N26" s="51">
        <v>14582261.3727</v>
      </c>
      <c r="O26" s="51">
        <v>214479369.4612</v>
      </c>
      <c r="P26" s="51">
        <v>37859</v>
      </c>
      <c r="Q26" s="51">
        <v>40403</v>
      </c>
      <c r="R26" s="52">
        <v>-6.2965621364750097</v>
      </c>
      <c r="S26" s="51">
        <v>12.696611981299</v>
      </c>
      <c r="T26" s="51">
        <v>12.7391838254585</v>
      </c>
      <c r="U26" s="53">
        <v>-0.33530082058251498</v>
      </c>
    </row>
    <row r="27" spans="1:21" ht="12" thickBot="1">
      <c r="A27" s="75"/>
      <c r="B27" s="64" t="s">
        <v>25</v>
      </c>
      <c r="C27" s="65"/>
      <c r="D27" s="51">
        <v>204065.69690000001</v>
      </c>
      <c r="E27" s="51">
        <v>261300.9142</v>
      </c>
      <c r="F27" s="52">
        <v>78.096051644047407</v>
      </c>
      <c r="G27" s="51">
        <v>223008.38990000001</v>
      </c>
      <c r="H27" s="52">
        <v>-8.4941615911823494</v>
      </c>
      <c r="I27" s="51">
        <v>54690.533100000001</v>
      </c>
      <c r="J27" s="52">
        <v>26.800453937537799</v>
      </c>
      <c r="K27" s="51">
        <v>60746.687899999997</v>
      </c>
      <c r="L27" s="52">
        <v>27.239642386207802</v>
      </c>
      <c r="M27" s="52">
        <v>-9.9695226346652996E-2</v>
      </c>
      <c r="N27" s="51">
        <v>6501929.0067999996</v>
      </c>
      <c r="O27" s="51">
        <v>87344471.668300003</v>
      </c>
      <c r="P27" s="51">
        <v>26604</v>
      </c>
      <c r="Q27" s="51">
        <v>27589</v>
      </c>
      <c r="R27" s="52">
        <v>-3.57026351081953</v>
      </c>
      <c r="S27" s="51">
        <v>7.67048928356638</v>
      </c>
      <c r="T27" s="51">
        <v>7.5419656529776402</v>
      </c>
      <c r="U27" s="53">
        <v>1.67555974381061</v>
      </c>
    </row>
    <row r="28" spans="1:21" ht="12" thickBot="1">
      <c r="A28" s="75"/>
      <c r="B28" s="64" t="s">
        <v>26</v>
      </c>
      <c r="C28" s="65"/>
      <c r="D28" s="51">
        <v>1084733.4513000001</v>
      </c>
      <c r="E28" s="51">
        <v>1079401.7927000001</v>
      </c>
      <c r="F28" s="52">
        <v>100.49394568695899</v>
      </c>
      <c r="G28" s="51">
        <v>956742.89870000002</v>
      </c>
      <c r="H28" s="52">
        <v>13.3777374019615</v>
      </c>
      <c r="I28" s="51">
        <v>54544.322699999997</v>
      </c>
      <c r="J28" s="52">
        <v>5.02836181871512</v>
      </c>
      <c r="K28" s="51">
        <v>42769.971799999999</v>
      </c>
      <c r="L28" s="52">
        <v>4.4703725377125698</v>
      </c>
      <c r="M28" s="52">
        <v>0.275294801573846</v>
      </c>
      <c r="N28" s="51">
        <v>33443412.617400002</v>
      </c>
      <c r="O28" s="51">
        <v>327455021.213</v>
      </c>
      <c r="P28" s="51">
        <v>47400</v>
      </c>
      <c r="Q28" s="51">
        <v>45650</v>
      </c>
      <c r="R28" s="52">
        <v>3.8335158817086601</v>
      </c>
      <c r="S28" s="51">
        <v>22.8846719683544</v>
      </c>
      <c r="T28" s="51">
        <v>23.1282792070099</v>
      </c>
      <c r="U28" s="53">
        <v>-1.0644995872883301</v>
      </c>
    </row>
    <row r="29" spans="1:21" ht="12" thickBot="1">
      <c r="A29" s="75"/>
      <c r="B29" s="64" t="s">
        <v>27</v>
      </c>
      <c r="C29" s="65"/>
      <c r="D29" s="51">
        <v>673483.84279999998</v>
      </c>
      <c r="E29" s="51">
        <v>667653.51130000001</v>
      </c>
      <c r="F29" s="52">
        <v>100.873257071418</v>
      </c>
      <c r="G29" s="51">
        <v>587875.68350000004</v>
      </c>
      <c r="H29" s="52">
        <v>14.5622895627048</v>
      </c>
      <c r="I29" s="51">
        <v>95135.121299999999</v>
      </c>
      <c r="J29" s="52">
        <v>14.125820881534001</v>
      </c>
      <c r="K29" s="51">
        <v>77689.741899999994</v>
      </c>
      <c r="L29" s="52">
        <v>13.215335160226999</v>
      </c>
      <c r="M29" s="52">
        <v>0.22455190316445101</v>
      </c>
      <c r="N29" s="51">
        <v>18208049.407200001</v>
      </c>
      <c r="O29" s="51">
        <v>230954825.28569999</v>
      </c>
      <c r="P29" s="51">
        <v>111012</v>
      </c>
      <c r="Q29" s="51">
        <v>111361</v>
      </c>
      <c r="R29" s="52">
        <v>-0.31339517425310598</v>
      </c>
      <c r="S29" s="51">
        <v>6.0667661405974096</v>
      </c>
      <c r="T29" s="51">
        <v>5.8156626458095699</v>
      </c>
      <c r="U29" s="53">
        <v>4.1390007290294504</v>
      </c>
    </row>
    <row r="30" spans="1:21" ht="12" thickBot="1">
      <c r="A30" s="75"/>
      <c r="B30" s="64" t="s">
        <v>28</v>
      </c>
      <c r="C30" s="65"/>
      <c r="D30" s="51">
        <v>590978.06099999999</v>
      </c>
      <c r="E30" s="51">
        <v>777448.27500000002</v>
      </c>
      <c r="F30" s="52">
        <v>76.015097081538997</v>
      </c>
      <c r="G30" s="51">
        <v>683704.30680000002</v>
      </c>
      <c r="H30" s="52">
        <v>-13.5623316801959</v>
      </c>
      <c r="I30" s="51">
        <v>83021.541100000002</v>
      </c>
      <c r="J30" s="52">
        <v>14.048159581341899</v>
      </c>
      <c r="K30" s="51">
        <v>72428.014999999999</v>
      </c>
      <c r="L30" s="52">
        <v>10.5934706392287</v>
      </c>
      <c r="M30" s="52">
        <v>0.14626282523413101</v>
      </c>
      <c r="N30" s="51">
        <v>23319991.459600002</v>
      </c>
      <c r="O30" s="51">
        <v>404364474.78530002</v>
      </c>
      <c r="P30" s="51">
        <v>53619</v>
      </c>
      <c r="Q30" s="51">
        <v>63235</v>
      </c>
      <c r="R30" s="52">
        <v>-15.206768403573999</v>
      </c>
      <c r="S30" s="51">
        <v>11.021803110837601</v>
      </c>
      <c r="T30" s="51">
        <v>10.911090247489501</v>
      </c>
      <c r="U30" s="53">
        <v>1.00448957611291</v>
      </c>
    </row>
    <row r="31" spans="1:21" ht="12" thickBot="1">
      <c r="A31" s="75"/>
      <c r="B31" s="64" t="s">
        <v>29</v>
      </c>
      <c r="C31" s="65"/>
      <c r="D31" s="51">
        <v>535895.61309999996</v>
      </c>
      <c r="E31" s="51">
        <v>631477.95239999995</v>
      </c>
      <c r="F31" s="52">
        <v>84.863709186246496</v>
      </c>
      <c r="G31" s="51">
        <v>586787.40930000006</v>
      </c>
      <c r="H31" s="52">
        <v>-8.6729529968461101</v>
      </c>
      <c r="I31" s="51">
        <v>28395.045699999999</v>
      </c>
      <c r="J31" s="52">
        <v>5.2986150671663301</v>
      </c>
      <c r="K31" s="51">
        <v>25136.100299999998</v>
      </c>
      <c r="L31" s="52">
        <v>4.2836809211679903</v>
      </c>
      <c r="M31" s="52">
        <v>0.129651989015973</v>
      </c>
      <c r="N31" s="51">
        <v>45840174.593800001</v>
      </c>
      <c r="O31" s="51">
        <v>411097581.21619999</v>
      </c>
      <c r="P31" s="51">
        <v>22453</v>
      </c>
      <c r="Q31" s="51">
        <v>25648</v>
      </c>
      <c r="R31" s="52">
        <v>-12.457111665627</v>
      </c>
      <c r="S31" s="51">
        <v>23.867439233064601</v>
      </c>
      <c r="T31" s="51">
        <v>24.8784676699938</v>
      </c>
      <c r="U31" s="53">
        <v>-4.23601554844858</v>
      </c>
    </row>
    <row r="32" spans="1:21" ht="12" thickBot="1">
      <c r="A32" s="75"/>
      <c r="B32" s="64" t="s">
        <v>30</v>
      </c>
      <c r="C32" s="65"/>
      <c r="D32" s="51">
        <v>89238.321100000001</v>
      </c>
      <c r="E32" s="51">
        <v>126574.06</v>
      </c>
      <c r="F32" s="52">
        <v>70.502851137112899</v>
      </c>
      <c r="G32" s="51">
        <v>106921.90429999999</v>
      </c>
      <c r="H32" s="52">
        <v>-16.538784373296998</v>
      </c>
      <c r="I32" s="51">
        <v>24166.897499999999</v>
      </c>
      <c r="J32" s="52">
        <v>27.081300053727698</v>
      </c>
      <c r="K32" s="51">
        <v>30750.5484</v>
      </c>
      <c r="L32" s="52">
        <v>28.7598211061791</v>
      </c>
      <c r="M32" s="52">
        <v>-0.21409865002602699</v>
      </c>
      <c r="N32" s="51">
        <v>2602007.5281000002</v>
      </c>
      <c r="O32" s="51">
        <v>40853991.503300004</v>
      </c>
      <c r="P32" s="51">
        <v>19402</v>
      </c>
      <c r="Q32" s="51">
        <v>20536</v>
      </c>
      <c r="R32" s="52">
        <v>-5.5220101285547303</v>
      </c>
      <c r="S32" s="51">
        <v>4.5994392897639402</v>
      </c>
      <c r="T32" s="51">
        <v>4.5890522594468299</v>
      </c>
      <c r="U32" s="53">
        <v>0.22583253441857001</v>
      </c>
    </row>
    <row r="33" spans="1:21" ht="12" thickBot="1">
      <c r="A33" s="75"/>
      <c r="B33" s="64" t="s">
        <v>31</v>
      </c>
      <c r="C33" s="65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1">
        <v>39.557600000000001</v>
      </c>
      <c r="O33" s="51">
        <v>313.17630000000003</v>
      </c>
      <c r="P33" s="54"/>
      <c r="Q33" s="54"/>
      <c r="R33" s="54"/>
      <c r="S33" s="54"/>
      <c r="T33" s="54"/>
      <c r="U33" s="55"/>
    </row>
    <row r="34" spans="1:21" ht="12" thickBot="1">
      <c r="A34" s="75"/>
      <c r="B34" s="64" t="s">
        <v>70</v>
      </c>
      <c r="C34" s="65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1">
        <v>1</v>
      </c>
      <c r="P34" s="54"/>
      <c r="Q34" s="54"/>
      <c r="R34" s="54"/>
      <c r="S34" s="54"/>
      <c r="T34" s="54"/>
      <c r="U34" s="55"/>
    </row>
    <row r="35" spans="1:21" ht="12" thickBot="1">
      <c r="A35" s="75"/>
      <c r="B35" s="64" t="s">
        <v>32</v>
      </c>
      <c r="C35" s="65"/>
      <c r="D35" s="51">
        <v>184864.99840000001</v>
      </c>
      <c r="E35" s="51">
        <v>211241.94399999999</v>
      </c>
      <c r="F35" s="52">
        <v>87.513395729779901</v>
      </c>
      <c r="G35" s="51">
        <v>179251.7537</v>
      </c>
      <c r="H35" s="52">
        <v>3.1314866293550701</v>
      </c>
      <c r="I35" s="51">
        <v>21310.381600000001</v>
      </c>
      <c r="J35" s="52">
        <v>11.527537275547299</v>
      </c>
      <c r="K35" s="51">
        <v>14918.213599999999</v>
      </c>
      <c r="L35" s="52">
        <v>8.3224924119668504</v>
      </c>
      <c r="M35" s="52">
        <v>0.42848079343762702</v>
      </c>
      <c r="N35" s="51">
        <v>6344749.9088000003</v>
      </c>
      <c r="O35" s="51">
        <v>65118055.452600002</v>
      </c>
      <c r="P35" s="51">
        <v>12425</v>
      </c>
      <c r="Q35" s="51">
        <v>12391</v>
      </c>
      <c r="R35" s="52">
        <v>0.27439270438220897</v>
      </c>
      <c r="S35" s="51">
        <v>14.8784706961771</v>
      </c>
      <c r="T35" s="51">
        <v>14.593536324751801</v>
      </c>
      <c r="U35" s="53">
        <v>1.91507835209459</v>
      </c>
    </row>
    <row r="36" spans="1:21" ht="12" thickBot="1">
      <c r="A36" s="75"/>
      <c r="B36" s="64" t="s">
        <v>69</v>
      </c>
      <c r="C36" s="65"/>
      <c r="D36" s="51">
        <v>58569.279999999999</v>
      </c>
      <c r="E36" s="54"/>
      <c r="F36" s="54"/>
      <c r="G36" s="51">
        <v>13362.4</v>
      </c>
      <c r="H36" s="52">
        <v>338.31407531581198</v>
      </c>
      <c r="I36" s="51">
        <v>2493.35</v>
      </c>
      <c r="J36" s="52">
        <v>4.2570951871015001</v>
      </c>
      <c r="K36" s="51">
        <v>-5611.94</v>
      </c>
      <c r="L36" s="52">
        <v>-41.997994372268501</v>
      </c>
      <c r="M36" s="52">
        <v>-1.44429377363265</v>
      </c>
      <c r="N36" s="51">
        <v>3451054.76</v>
      </c>
      <c r="O36" s="51">
        <v>31341065.16</v>
      </c>
      <c r="P36" s="51">
        <v>46</v>
      </c>
      <c r="Q36" s="51">
        <v>61</v>
      </c>
      <c r="R36" s="52">
        <v>-24.590163934426201</v>
      </c>
      <c r="S36" s="51">
        <v>1273.2452173913</v>
      </c>
      <c r="T36" s="51">
        <v>1946.1963934426201</v>
      </c>
      <c r="U36" s="53">
        <v>-52.853226296038898</v>
      </c>
    </row>
    <row r="37" spans="1:21" ht="12" thickBot="1">
      <c r="A37" s="75"/>
      <c r="B37" s="64" t="s">
        <v>36</v>
      </c>
      <c r="C37" s="65"/>
      <c r="D37" s="51">
        <v>141066.67000000001</v>
      </c>
      <c r="E37" s="51">
        <v>63843.885799999996</v>
      </c>
      <c r="F37" s="52">
        <v>220.95564552870599</v>
      </c>
      <c r="G37" s="51">
        <v>192411.18</v>
      </c>
      <c r="H37" s="52">
        <v>-26.684785156455099</v>
      </c>
      <c r="I37" s="51">
        <v>-21571.88</v>
      </c>
      <c r="J37" s="52">
        <v>-15.2919750639892</v>
      </c>
      <c r="K37" s="51">
        <v>-19377.060000000001</v>
      </c>
      <c r="L37" s="52">
        <v>-10.070651819712401</v>
      </c>
      <c r="M37" s="52">
        <v>0.113268989206825</v>
      </c>
      <c r="N37" s="51">
        <v>11931352.67</v>
      </c>
      <c r="O37" s="51">
        <v>159996907.41</v>
      </c>
      <c r="P37" s="51">
        <v>63</v>
      </c>
      <c r="Q37" s="51">
        <v>66</v>
      </c>
      <c r="R37" s="52">
        <v>-4.5454545454545396</v>
      </c>
      <c r="S37" s="51">
        <v>2239.1534920634899</v>
      </c>
      <c r="T37" s="51">
        <v>2400.9978787878799</v>
      </c>
      <c r="U37" s="53">
        <v>-7.2279273081560502</v>
      </c>
    </row>
    <row r="38" spans="1:21" ht="12" thickBot="1">
      <c r="A38" s="75"/>
      <c r="B38" s="64" t="s">
        <v>37</v>
      </c>
      <c r="C38" s="65"/>
      <c r="D38" s="51">
        <v>17159.84</v>
      </c>
      <c r="E38" s="51">
        <v>35470.958599999998</v>
      </c>
      <c r="F38" s="52">
        <v>48.377153246712702</v>
      </c>
      <c r="G38" s="51">
        <v>11783.75</v>
      </c>
      <c r="H38" s="52">
        <v>45.622912909727397</v>
      </c>
      <c r="I38" s="51">
        <v>-1579.48</v>
      </c>
      <c r="J38" s="52">
        <v>-9.2045147274100501</v>
      </c>
      <c r="K38" s="51">
        <v>-5781.21</v>
      </c>
      <c r="L38" s="52">
        <v>-49.060867720377601</v>
      </c>
      <c r="M38" s="52">
        <v>-0.726790758336058</v>
      </c>
      <c r="N38" s="51">
        <v>6646003.5899999999</v>
      </c>
      <c r="O38" s="51">
        <v>140158188.59999999</v>
      </c>
      <c r="P38" s="51">
        <v>11</v>
      </c>
      <c r="Q38" s="51">
        <v>19</v>
      </c>
      <c r="R38" s="52">
        <v>-42.105263157894697</v>
      </c>
      <c r="S38" s="51">
        <v>1559.98545454545</v>
      </c>
      <c r="T38" s="51">
        <v>1609.44736842105</v>
      </c>
      <c r="U38" s="53">
        <v>-3.1706650681566901</v>
      </c>
    </row>
    <row r="39" spans="1:21" ht="12" thickBot="1">
      <c r="A39" s="75"/>
      <c r="B39" s="64" t="s">
        <v>38</v>
      </c>
      <c r="C39" s="65"/>
      <c r="D39" s="51">
        <v>71326.539999999994</v>
      </c>
      <c r="E39" s="51">
        <v>33273.298900000002</v>
      </c>
      <c r="F39" s="52">
        <v>214.36569969922601</v>
      </c>
      <c r="G39" s="51">
        <v>64528.24</v>
      </c>
      <c r="H39" s="52">
        <v>10.5353872970966</v>
      </c>
      <c r="I39" s="51">
        <v>-6836.75</v>
      </c>
      <c r="J39" s="52">
        <v>-9.58514179995273</v>
      </c>
      <c r="K39" s="51">
        <v>-3325.75</v>
      </c>
      <c r="L39" s="52">
        <v>-5.1539450014443302</v>
      </c>
      <c r="M39" s="52">
        <v>1.0557017214162201</v>
      </c>
      <c r="N39" s="51">
        <v>6325387.4400000004</v>
      </c>
      <c r="O39" s="51">
        <v>106354806.58</v>
      </c>
      <c r="P39" s="51">
        <v>36</v>
      </c>
      <c r="Q39" s="51">
        <v>44</v>
      </c>
      <c r="R39" s="52">
        <v>-18.181818181818201</v>
      </c>
      <c r="S39" s="51">
        <v>1981.29277777778</v>
      </c>
      <c r="T39" s="51">
        <v>2147.1459090909102</v>
      </c>
      <c r="U39" s="53">
        <v>-8.3709552254640691</v>
      </c>
    </row>
    <row r="40" spans="1:21" ht="12" thickBot="1">
      <c r="A40" s="75"/>
      <c r="B40" s="64" t="s">
        <v>72</v>
      </c>
      <c r="C40" s="65"/>
      <c r="D40" s="54"/>
      <c r="E40" s="54"/>
      <c r="F40" s="54"/>
      <c r="G40" s="51">
        <v>1.7</v>
      </c>
      <c r="H40" s="54"/>
      <c r="I40" s="54"/>
      <c r="J40" s="54"/>
      <c r="K40" s="51">
        <v>1.53</v>
      </c>
      <c r="L40" s="52">
        <v>90</v>
      </c>
      <c r="M40" s="54"/>
      <c r="N40" s="51">
        <v>344.03</v>
      </c>
      <c r="O40" s="51">
        <v>4605.63</v>
      </c>
      <c r="P40" s="54"/>
      <c r="Q40" s="51">
        <v>4</v>
      </c>
      <c r="R40" s="54"/>
      <c r="S40" s="54"/>
      <c r="T40" s="51">
        <v>7.2850000000000001</v>
      </c>
      <c r="U40" s="55"/>
    </row>
    <row r="41" spans="1:21" ht="12" thickBot="1">
      <c r="A41" s="75"/>
      <c r="B41" s="64" t="s">
        <v>33</v>
      </c>
      <c r="C41" s="65"/>
      <c r="D41" s="51">
        <v>88554.699600000007</v>
      </c>
      <c r="E41" s="51">
        <v>75372.622199999998</v>
      </c>
      <c r="F41" s="52">
        <v>117.489211619866</v>
      </c>
      <c r="G41" s="51">
        <v>154453.84580000001</v>
      </c>
      <c r="H41" s="52">
        <v>-42.665914764810601</v>
      </c>
      <c r="I41" s="51">
        <v>4280.3953000000001</v>
      </c>
      <c r="J41" s="52">
        <v>4.83361732277843</v>
      </c>
      <c r="K41" s="51">
        <v>7673.4840000000004</v>
      </c>
      <c r="L41" s="52">
        <v>4.9681404566230603</v>
      </c>
      <c r="M41" s="52">
        <v>-0.44218358961848397</v>
      </c>
      <c r="N41" s="51">
        <v>2939156.014</v>
      </c>
      <c r="O41" s="51">
        <v>63239795.139899999</v>
      </c>
      <c r="P41" s="51">
        <v>130</v>
      </c>
      <c r="Q41" s="51">
        <v>157</v>
      </c>
      <c r="R41" s="52">
        <v>-17.197452229299401</v>
      </c>
      <c r="S41" s="51">
        <v>681.18999692307705</v>
      </c>
      <c r="T41" s="51">
        <v>442.13892675159201</v>
      </c>
      <c r="U41" s="53">
        <v>35.093156278171101</v>
      </c>
    </row>
    <row r="42" spans="1:21" ht="12" thickBot="1">
      <c r="A42" s="75"/>
      <c r="B42" s="64" t="s">
        <v>34</v>
      </c>
      <c r="C42" s="65"/>
      <c r="D42" s="51">
        <v>421087.66930000001</v>
      </c>
      <c r="E42" s="51">
        <v>237682.63459999999</v>
      </c>
      <c r="F42" s="52">
        <v>177.163834458775</v>
      </c>
      <c r="G42" s="51">
        <v>349962.77889999998</v>
      </c>
      <c r="H42" s="52">
        <v>20.323558586304301</v>
      </c>
      <c r="I42" s="51">
        <v>23753.6512</v>
      </c>
      <c r="J42" s="52">
        <v>5.6410227446192298</v>
      </c>
      <c r="K42" s="51">
        <v>27611.329699999998</v>
      </c>
      <c r="L42" s="52">
        <v>7.8897903905060103</v>
      </c>
      <c r="M42" s="52">
        <v>-0.13971360821496401</v>
      </c>
      <c r="N42" s="51">
        <v>11586942.0233</v>
      </c>
      <c r="O42" s="51">
        <v>160858038.15090001</v>
      </c>
      <c r="P42" s="51">
        <v>2221</v>
      </c>
      <c r="Q42" s="51">
        <v>1839</v>
      </c>
      <c r="R42" s="52">
        <v>20.7721587819467</v>
      </c>
      <c r="S42" s="51">
        <v>189.59372773525399</v>
      </c>
      <c r="T42" s="51">
        <v>189.80432457857501</v>
      </c>
      <c r="U42" s="53">
        <v>-0.111077959084718</v>
      </c>
    </row>
    <row r="43" spans="1:21" ht="12" thickBot="1">
      <c r="A43" s="75"/>
      <c r="B43" s="64" t="s">
        <v>39</v>
      </c>
      <c r="C43" s="65"/>
      <c r="D43" s="51">
        <v>108806.01</v>
      </c>
      <c r="E43" s="51">
        <v>28692.648799999999</v>
      </c>
      <c r="F43" s="52">
        <v>379.212148583508</v>
      </c>
      <c r="G43" s="51">
        <v>128558.25</v>
      </c>
      <c r="H43" s="52">
        <v>-15.364428187222501</v>
      </c>
      <c r="I43" s="51">
        <v>-8105.06</v>
      </c>
      <c r="J43" s="52">
        <v>-7.4490921962858501</v>
      </c>
      <c r="K43" s="51">
        <v>-19108.060000000001</v>
      </c>
      <c r="L43" s="52">
        <v>-14.863347937607999</v>
      </c>
      <c r="M43" s="52">
        <v>-0.57583030407063795</v>
      </c>
      <c r="N43" s="51">
        <v>7235004.3200000003</v>
      </c>
      <c r="O43" s="51">
        <v>75850136.469999999</v>
      </c>
      <c r="P43" s="51">
        <v>79</v>
      </c>
      <c r="Q43" s="51">
        <v>85</v>
      </c>
      <c r="R43" s="52">
        <v>-7.0588235294117601</v>
      </c>
      <c r="S43" s="51">
        <v>1377.2912658227799</v>
      </c>
      <c r="T43" s="51">
        <v>1260.45352941176</v>
      </c>
      <c r="U43" s="53">
        <v>8.4831538041607999</v>
      </c>
    </row>
    <row r="44" spans="1:21" ht="12" thickBot="1">
      <c r="A44" s="75"/>
      <c r="B44" s="64" t="s">
        <v>40</v>
      </c>
      <c r="C44" s="65"/>
      <c r="D44" s="51">
        <v>60527.44</v>
      </c>
      <c r="E44" s="51">
        <v>5946.9398000000001</v>
      </c>
      <c r="F44" s="52">
        <v>1017.7913689323</v>
      </c>
      <c r="G44" s="51">
        <v>51543.64</v>
      </c>
      <c r="H44" s="52">
        <v>17.429502456559099</v>
      </c>
      <c r="I44" s="51">
        <v>5577.27</v>
      </c>
      <c r="J44" s="52">
        <v>9.2144488516282905</v>
      </c>
      <c r="K44" s="51">
        <v>6319.16</v>
      </c>
      <c r="L44" s="52">
        <v>12.259824878491299</v>
      </c>
      <c r="M44" s="52">
        <v>-0.117403262458934</v>
      </c>
      <c r="N44" s="51">
        <v>3003981.87</v>
      </c>
      <c r="O44" s="51">
        <v>30282878.93</v>
      </c>
      <c r="P44" s="51">
        <v>59</v>
      </c>
      <c r="Q44" s="51">
        <v>58</v>
      </c>
      <c r="R44" s="52">
        <v>1.72413793103448</v>
      </c>
      <c r="S44" s="51">
        <v>1025.8888135593199</v>
      </c>
      <c r="T44" s="51">
        <v>1416.32810344828</v>
      </c>
      <c r="U44" s="53">
        <v>-38.058636055726602</v>
      </c>
    </row>
    <row r="45" spans="1:21" ht="12" thickBot="1">
      <c r="A45" s="76"/>
      <c r="B45" s="64" t="s">
        <v>35</v>
      </c>
      <c r="C45" s="65"/>
      <c r="D45" s="56">
        <v>4712.9946</v>
      </c>
      <c r="E45" s="57"/>
      <c r="F45" s="57"/>
      <c r="G45" s="56">
        <v>6969.5700999999999</v>
      </c>
      <c r="H45" s="58">
        <v>-32.377542195895302</v>
      </c>
      <c r="I45" s="56">
        <v>327.02620000000002</v>
      </c>
      <c r="J45" s="58">
        <v>6.9388197474276803</v>
      </c>
      <c r="K45" s="56">
        <v>520.01260000000002</v>
      </c>
      <c r="L45" s="58">
        <v>7.4611861641222301</v>
      </c>
      <c r="M45" s="58">
        <v>-0.37111869981612</v>
      </c>
      <c r="N45" s="56">
        <v>340281.60320000001</v>
      </c>
      <c r="O45" s="56">
        <v>8618429.7579999994</v>
      </c>
      <c r="P45" s="56">
        <v>17</v>
      </c>
      <c r="Q45" s="56">
        <v>22</v>
      </c>
      <c r="R45" s="58">
        <v>-22.727272727272702</v>
      </c>
      <c r="S45" s="56">
        <v>277.23497647058798</v>
      </c>
      <c r="T45" s="56">
        <v>589.47782727272704</v>
      </c>
      <c r="U45" s="59">
        <v>-112.62750998349</v>
      </c>
    </row>
  </sheetData>
  <mergeCells count="43">
    <mergeCell ref="B24:C24"/>
    <mergeCell ref="B19:C19"/>
    <mergeCell ref="B20:C20"/>
    <mergeCell ref="B21:C21"/>
    <mergeCell ref="B22:C22"/>
    <mergeCell ref="B23:C23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43:C43"/>
    <mergeCell ref="B44:C44"/>
    <mergeCell ref="B45:C45"/>
    <mergeCell ref="B37:C37"/>
    <mergeCell ref="B38:C38"/>
    <mergeCell ref="B39:C39"/>
    <mergeCell ref="B40:C40"/>
    <mergeCell ref="B41:C41"/>
    <mergeCell ref="B42:C42"/>
    <mergeCell ref="B18:C18"/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H62"/>
  <sheetViews>
    <sheetView workbookViewId="0">
      <selection activeCell="G36" sqref="G36"/>
    </sheetView>
  </sheetViews>
  <sheetFormatPr defaultRowHeight="13.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>
      <c r="A1" s="38" t="s">
        <v>74</v>
      </c>
      <c r="B1" s="38" t="s">
        <v>63</v>
      </c>
      <c r="C1" s="38" t="s">
        <v>64</v>
      </c>
      <c r="D1" s="38" t="s">
        <v>65</v>
      </c>
      <c r="E1" s="38" t="s">
        <v>66</v>
      </c>
      <c r="F1" s="38" t="s">
        <v>67</v>
      </c>
      <c r="G1" s="38" t="s">
        <v>66</v>
      </c>
      <c r="H1" s="38" t="s">
        <v>68</v>
      </c>
    </row>
    <row r="2" spans="1:8">
      <c r="A2" s="37">
        <v>1</v>
      </c>
      <c r="B2" s="37">
        <v>12</v>
      </c>
      <c r="C2" s="37">
        <v>46069</v>
      </c>
      <c r="D2" s="37">
        <v>443944.22853589698</v>
      </c>
      <c r="E2" s="37">
        <v>331461.74820512801</v>
      </c>
      <c r="F2" s="37">
        <v>112482.480330769</v>
      </c>
      <c r="G2" s="37">
        <v>331461.74820512801</v>
      </c>
      <c r="H2" s="37">
        <v>0.25337074591943698</v>
      </c>
    </row>
    <row r="3" spans="1:8">
      <c r="A3" s="37">
        <v>2</v>
      </c>
      <c r="B3" s="37">
        <v>13</v>
      </c>
      <c r="C3" s="37">
        <v>5303</v>
      </c>
      <c r="D3" s="37">
        <v>47699.932264102601</v>
      </c>
      <c r="E3" s="37">
        <v>36186.371316239303</v>
      </c>
      <c r="F3" s="37">
        <v>11513.5609478632</v>
      </c>
      <c r="G3" s="37">
        <v>36186.371316239303</v>
      </c>
      <c r="H3" s="37">
        <v>0.24137478611322899</v>
      </c>
    </row>
    <row r="4" spans="1:8">
      <c r="A4" s="37">
        <v>3</v>
      </c>
      <c r="B4" s="37">
        <v>14</v>
      </c>
      <c r="C4" s="37">
        <v>94526</v>
      </c>
      <c r="D4" s="37">
        <v>86747.834660328299</v>
      </c>
      <c r="E4" s="37">
        <v>62963.681150420103</v>
      </c>
      <c r="F4" s="37">
        <v>23784.153509908199</v>
      </c>
      <c r="G4" s="37">
        <v>62963.681150420103</v>
      </c>
      <c r="H4" s="37">
        <v>0.27417576015629602</v>
      </c>
    </row>
    <row r="5" spans="1:8">
      <c r="A5" s="37">
        <v>4</v>
      </c>
      <c r="B5" s="37">
        <v>15</v>
      </c>
      <c r="C5" s="37">
        <v>3905</v>
      </c>
      <c r="D5" s="37">
        <v>69785.233500854694</v>
      </c>
      <c r="E5" s="37">
        <v>55303.656178632496</v>
      </c>
      <c r="F5" s="37">
        <v>14481.5773222222</v>
      </c>
      <c r="G5" s="37">
        <v>55303.656178632496</v>
      </c>
      <c r="H5" s="37">
        <v>0.20751635547719199</v>
      </c>
    </row>
    <row r="6" spans="1:8">
      <c r="A6" s="37">
        <v>5</v>
      </c>
      <c r="B6" s="37">
        <v>16</v>
      </c>
      <c r="C6" s="37">
        <v>3742</v>
      </c>
      <c r="D6" s="37">
        <v>243020.265845299</v>
      </c>
      <c r="E6" s="37">
        <v>207980.68802735</v>
      </c>
      <c r="F6" s="37">
        <v>35039.577817948702</v>
      </c>
      <c r="G6" s="37">
        <v>207980.68802735</v>
      </c>
      <c r="H6" s="37">
        <v>0.144183768773646</v>
      </c>
    </row>
    <row r="7" spans="1:8">
      <c r="A7" s="37">
        <v>6</v>
      </c>
      <c r="B7" s="37">
        <v>17</v>
      </c>
      <c r="C7" s="37">
        <v>21266</v>
      </c>
      <c r="D7" s="37">
        <v>335896.08138290601</v>
      </c>
      <c r="E7" s="37">
        <v>239436.81370512801</v>
      </c>
      <c r="F7" s="37">
        <v>96459.267677777796</v>
      </c>
      <c r="G7" s="37">
        <v>239436.81370512801</v>
      </c>
      <c r="H7" s="37">
        <v>0.28716997019033003</v>
      </c>
    </row>
    <row r="8" spans="1:8">
      <c r="A8" s="37">
        <v>7</v>
      </c>
      <c r="B8" s="37">
        <v>18</v>
      </c>
      <c r="C8" s="37">
        <v>101030</v>
      </c>
      <c r="D8" s="37">
        <v>203320.168186325</v>
      </c>
      <c r="E8" s="37">
        <v>161513.85519230799</v>
      </c>
      <c r="F8" s="37">
        <v>41806.312994017098</v>
      </c>
      <c r="G8" s="37">
        <v>161513.85519230799</v>
      </c>
      <c r="H8" s="37">
        <v>0.205618131083314</v>
      </c>
    </row>
    <row r="9" spans="1:8">
      <c r="A9" s="37">
        <v>8</v>
      </c>
      <c r="B9" s="37">
        <v>19</v>
      </c>
      <c r="C9" s="37">
        <v>20154</v>
      </c>
      <c r="D9" s="37">
        <v>125433.85981709399</v>
      </c>
      <c r="E9" s="37">
        <v>106925.21288547</v>
      </c>
      <c r="F9" s="37">
        <v>18508.646931623902</v>
      </c>
      <c r="G9" s="37">
        <v>106925.21288547</v>
      </c>
      <c r="H9" s="37">
        <v>0.14755702294909001</v>
      </c>
    </row>
    <row r="10" spans="1:8">
      <c r="A10" s="37">
        <v>9</v>
      </c>
      <c r="B10" s="37">
        <v>21</v>
      </c>
      <c r="C10" s="37">
        <v>105391</v>
      </c>
      <c r="D10" s="37">
        <v>412182.196254701</v>
      </c>
      <c r="E10" s="37">
        <v>388548.97687521402</v>
      </c>
      <c r="F10" s="37">
        <v>23633.2193794872</v>
      </c>
      <c r="G10" s="37">
        <v>388548.97687521402</v>
      </c>
      <c r="H10" s="37">
        <v>5.7336827243463603E-2</v>
      </c>
    </row>
    <row r="11" spans="1:8">
      <c r="A11" s="37">
        <v>10</v>
      </c>
      <c r="B11" s="37">
        <v>22</v>
      </c>
      <c r="C11" s="37">
        <v>18178</v>
      </c>
      <c r="D11" s="37">
        <v>421576.447892308</v>
      </c>
      <c r="E11" s="37">
        <v>377878.59885384602</v>
      </c>
      <c r="F11" s="37">
        <v>43697.8490384615</v>
      </c>
      <c r="G11" s="37">
        <v>377878.59885384602</v>
      </c>
      <c r="H11" s="37">
        <v>0.103653439979703</v>
      </c>
    </row>
    <row r="12" spans="1:8">
      <c r="A12" s="37">
        <v>11</v>
      </c>
      <c r="B12" s="37">
        <v>23</v>
      </c>
      <c r="C12" s="37">
        <v>111840.54700000001</v>
      </c>
      <c r="D12" s="37">
        <v>1038416.7687658099</v>
      </c>
      <c r="E12" s="37">
        <v>873531.07503504294</v>
      </c>
      <c r="F12" s="37">
        <v>164885.69373076901</v>
      </c>
      <c r="G12" s="37">
        <v>873531.07503504294</v>
      </c>
      <c r="H12" s="37">
        <v>0.15878566168258301</v>
      </c>
    </row>
    <row r="13" spans="1:8">
      <c r="A13" s="37">
        <v>12</v>
      </c>
      <c r="B13" s="37">
        <v>24</v>
      </c>
      <c r="C13" s="37">
        <v>17564</v>
      </c>
      <c r="D13" s="37">
        <v>421529.95532735001</v>
      </c>
      <c r="E13" s="37">
        <v>384037.48846837599</v>
      </c>
      <c r="F13" s="37">
        <v>37492.466858974403</v>
      </c>
      <c r="G13" s="37">
        <v>384037.48846837599</v>
      </c>
      <c r="H13" s="37">
        <v>8.8943778218225494E-2</v>
      </c>
    </row>
    <row r="14" spans="1:8">
      <c r="A14" s="37">
        <v>13</v>
      </c>
      <c r="B14" s="37">
        <v>25</v>
      </c>
      <c r="C14" s="37">
        <v>65932</v>
      </c>
      <c r="D14" s="37">
        <v>801290.24739999999</v>
      </c>
      <c r="E14" s="37">
        <v>738675.38529999997</v>
      </c>
      <c r="F14" s="37">
        <v>62614.862099999998</v>
      </c>
      <c r="G14" s="37">
        <v>738675.38529999997</v>
      </c>
      <c r="H14" s="37">
        <v>7.8142548599799702E-2</v>
      </c>
    </row>
    <row r="15" spans="1:8">
      <c r="A15" s="37">
        <v>14</v>
      </c>
      <c r="B15" s="37">
        <v>26</v>
      </c>
      <c r="C15" s="37">
        <v>44382</v>
      </c>
      <c r="D15" s="37">
        <v>261467.146512949</v>
      </c>
      <c r="E15" s="37">
        <v>222062.312409712</v>
      </c>
      <c r="F15" s="37">
        <v>39404.834103237299</v>
      </c>
      <c r="G15" s="37">
        <v>222062.312409712</v>
      </c>
      <c r="H15" s="37">
        <v>0.15070663610613799</v>
      </c>
    </row>
    <row r="16" spans="1:8">
      <c r="A16" s="37">
        <v>15</v>
      </c>
      <c r="B16" s="37">
        <v>27</v>
      </c>
      <c r="C16" s="37">
        <v>94578.407000000007</v>
      </c>
      <c r="D16" s="37">
        <v>770916.68579999998</v>
      </c>
      <c r="E16" s="37">
        <v>685303.27630000003</v>
      </c>
      <c r="F16" s="37">
        <v>85613.409499999994</v>
      </c>
      <c r="G16" s="37">
        <v>685303.27630000003</v>
      </c>
      <c r="H16" s="37">
        <v>0.111054036158469</v>
      </c>
    </row>
    <row r="17" spans="1:8">
      <c r="A17" s="37">
        <v>16</v>
      </c>
      <c r="B17" s="37">
        <v>29</v>
      </c>
      <c r="C17" s="37">
        <v>120526</v>
      </c>
      <c r="D17" s="37">
        <v>1561867.95165641</v>
      </c>
      <c r="E17" s="37">
        <v>1386299.5993034199</v>
      </c>
      <c r="F17" s="37">
        <v>175568.352352991</v>
      </c>
      <c r="G17" s="37">
        <v>1386299.5993034199</v>
      </c>
      <c r="H17" s="37">
        <v>0.11240921626363801</v>
      </c>
    </row>
    <row r="18" spans="1:8">
      <c r="A18" s="37">
        <v>17</v>
      </c>
      <c r="B18" s="37">
        <v>31</v>
      </c>
      <c r="C18" s="37">
        <v>25244.691999999999</v>
      </c>
      <c r="D18" s="37">
        <v>211569.14394200899</v>
      </c>
      <c r="E18" s="37">
        <v>177417.740291222</v>
      </c>
      <c r="F18" s="37">
        <v>34151.4036507868</v>
      </c>
      <c r="G18" s="37">
        <v>177417.740291222</v>
      </c>
      <c r="H18" s="37">
        <v>0.16141958611955101</v>
      </c>
    </row>
    <row r="19" spans="1:8">
      <c r="A19" s="37">
        <v>18</v>
      </c>
      <c r="B19" s="37">
        <v>32</v>
      </c>
      <c r="C19" s="37">
        <v>23473.698</v>
      </c>
      <c r="D19" s="37">
        <v>315307.85966675699</v>
      </c>
      <c r="E19" s="37">
        <v>290634.40502071299</v>
      </c>
      <c r="F19" s="37">
        <v>24673.4546460448</v>
      </c>
      <c r="G19" s="37">
        <v>290634.40502071299</v>
      </c>
      <c r="H19" s="37">
        <v>7.8251949292103495E-2</v>
      </c>
    </row>
    <row r="20" spans="1:8">
      <c r="A20" s="37">
        <v>19</v>
      </c>
      <c r="B20" s="37">
        <v>33</v>
      </c>
      <c r="C20" s="37">
        <v>28467.485000000001</v>
      </c>
      <c r="D20" s="37">
        <v>480681.00338019797</v>
      </c>
      <c r="E20" s="37">
        <v>385674.11885552399</v>
      </c>
      <c r="F20" s="37">
        <v>95006.884524674504</v>
      </c>
      <c r="G20" s="37">
        <v>385674.11885552399</v>
      </c>
      <c r="H20" s="37">
        <v>0.19765059125818599</v>
      </c>
    </row>
    <row r="21" spans="1:8">
      <c r="A21" s="37">
        <v>20</v>
      </c>
      <c r="B21" s="37">
        <v>34</v>
      </c>
      <c r="C21" s="37">
        <v>31790.165000000001</v>
      </c>
      <c r="D21" s="37">
        <v>204065.54068354101</v>
      </c>
      <c r="E21" s="37">
        <v>149375.18983891301</v>
      </c>
      <c r="F21" s="37">
        <v>54690.350844628003</v>
      </c>
      <c r="G21" s="37">
        <v>149375.18983891301</v>
      </c>
      <c r="H21" s="37">
        <v>0.26800385141673699</v>
      </c>
    </row>
    <row r="22" spans="1:8">
      <c r="A22" s="37">
        <v>21</v>
      </c>
      <c r="B22" s="37">
        <v>35</v>
      </c>
      <c r="C22" s="37">
        <v>40301.362000000001</v>
      </c>
      <c r="D22" s="37">
        <v>1084733.4504539799</v>
      </c>
      <c r="E22" s="37">
        <v>1030189.1242407101</v>
      </c>
      <c r="F22" s="37">
        <v>54544.326213274297</v>
      </c>
      <c r="G22" s="37">
        <v>1030189.1242407101</v>
      </c>
      <c r="H22" s="37">
        <v>5.02836214652055E-2</v>
      </c>
    </row>
    <row r="23" spans="1:8">
      <c r="A23" s="37">
        <v>22</v>
      </c>
      <c r="B23" s="37">
        <v>36</v>
      </c>
      <c r="C23" s="37">
        <v>176734.046</v>
      </c>
      <c r="D23" s="37">
        <v>673483.86614690302</v>
      </c>
      <c r="E23" s="37">
        <v>578348.68066450302</v>
      </c>
      <c r="F23" s="37">
        <v>95135.185482399407</v>
      </c>
      <c r="G23" s="37">
        <v>578348.68066450302</v>
      </c>
      <c r="H23" s="37">
        <v>0.141258299217591</v>
      </c>
    </row>
    <row r="24" spans="1:8">
      <c r="A24" s="37">
        <v>23</v>
      </c>
      <c r="B24" s="37">
        <v>37</v>
      </c>
      <c r="C24" s="37">
        <v>92423.856</v>
      </c>
      <c r="D24" s="37">
        <v>590978.08777311095</v>
      </c>
      <c r="E24" s="37">
        <v>507956.50108483701</v>
      </c>
      <c r="F24" s="37">
        <v>83021.586688273499</v>
      </c>
      <c r="G24" s="37">
        <v>507956.50108483701</v>
      </c>
      <c r="H24" s="37">
        <v>0.140481666589552</v>
      </c>
    </row>
    <row r="25" spans="1:8">
      <c r="A25" s="37">
        <v>24</v>
      </c>
      <c r="B25" s="37">
        <v>38</v>
      </c>
      <c r="C25" s="37">
        <v>110791.401</v>
      </c>
      <c r="D25" s="37">
        <v>535895.55955221201</v>
      </c>
      <c r="E25" s="37">
        <v>507500.547760177</v>
      </c>
      <c r="F25" s="37">
        <v>28395.011792035399</v>
      </c>
      <c r="G25" s="37">
        <v>507500.547760177</v>
      </c>
      <c r="H25" s="37">
        <v>5.2986092692691701E-2</v>
      </c>
    </row>
    <row r="26" spans="1:8">
      <c r="A26" s="37">
        <v>25</v>
      </c>
      <c r="B26" s="37">
        <v>39</v>
      </c>
      <c r="C26" s="37">
        <v>59482.534</v>
      </c>
      <c r="D26" s="37">
        <v>89238.266248619606</v>
      </c>
      <c r="E26" s="37">
        <v>65071.4186226253</v>
      </c>
      <c r="F26" s="37">
        <v>24166.847625994302</v>
      </c>
      <c r="G26" s="37">
        <v>65071.4186226253</v>
      </c>
      <c r="H26" s="37">
        <v>0.27081260810989899</v>
      </c>
    </row>
    <row r="27" spans="1:8">
      <c r="A27" s="37">
        <v>26</v>
      </c>
      <c r="B27" s="37">
        <v>42</v>
      </c>
      <c r="C27" s="37">
        <v>10062.328</v>
      </c>
      <c r="D27" s="37">
        <v>184864.99789999999</v>
      </c>
      <c r="E27" s="37">
        <v>163554.60519999999</v>
      </c>
      <c r="F27" s="37">
        <v>21310.3927</v>
      </c>
      <c r="G27" s="37">
        <v>163554.60519999999</v>
      </c>
      <c r="H27" s="37">
        <v>0.115275433111072</v>
      </c>
    </row>
    <row r="28" spans="1:8">
      <c r="A28" s="37">
        <v>27</v>
      </c>
      <c r="B28" s="37">
        <v>75</v>
      </c>
      <c r="C28" s="37">
        <v>139</v>
      </c>
      <c r="D28" s="37">
        <v>88554.700854700903</v>
      </c>
      <c r="E28" s="37">
        <v>84274.303418803407</v>
      </c>
      <c r="F28" s="37">
        <v>4280.3974358974401</v>
      </c>
      <c r="G28" s="37">
        <v>84274.303418803407</v>
      </c>
      <c r="H28" s="37">
        <v>4.8336196662452098E-2</v>
      </c>
    </row>
    <row r="29" spans="1:8">
      <c r="A29" s="37">
        <v>28</v>
      </c>
      <c r="B29" s="37">
        <v>76</v>
      </c>
      <c r="C29" s="37">
        <v>2759</v>
      </c>
      <c r="D29" s="37">
        <v>421087.65987008502</v>
      </c>
      <c r="E29" s="37">
        <v>397334.017994872</v>
      </c>
      <c r="F29" s="37">
        <v>23753.6418752137</v>
      </c>
      <c r="G29" s="37">
        <v>397334.017994872</v>
      </c>
      <c r="H29" s="37">
        <v>5.6410206564927998E-2</v>
      </c>
    </row>
    <row r="30" spans="1:8">
      <c r="A30" s="37">
        <v>29</v>
      </c>
      <c r="B30" s="37">
        <v>99</v>
      </c>
      <c r="C30" s="37">
        <v>16</v>
      </c>
      <c r="D30" s="37">
        <v>4712.9944784811996</v>
      </c>
      <c r="E30" s="37">
        <v>4385.9682928674101</v>
      </c>
      <c r="F30" s="37">
        <v>327.02618561379597</v>
      </c>
      <c r="G30" s="37">
        <v>4385.9682928674101</v>
      </c>
      <c r="H30" s="37">
        <v>6.9388196210911496E-2</v>
      </c>
    </row>
    <row r="31" spans="1:8" ht="14.25">
      <c r="A31" s="30">
        <v>30</v>
      </c>
      <c r="B31" s="31">
        <v>40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</row>
    <row r="32" spans="1:8" ht="14.25">
      <c r="A32" s="30"/>
      <c r="B32" s="33">
        <v>70</v>
      </c>
      <c r="C32" s="34">
        <v>52</v>
      </c>
      <c r="D32" s="34">
        <v>58569.279999999999</v>
      </c>
      <c r="E32" s="34">
        <v>56075.93</v>
      </c>
      <c r="F32" s="30"/>
      <c r="G32" s="30"/>
      <c r="H32" s="30"/>
    </row>
    <row r="33" spans="1:8" ht="14.25">
      <c r="A33" s="30"/>
      <c r="B33" s="33">
        <v>71</v>
      </c>
      <c r="C33" s="34">
        <v>49</v>
      </c>
      <c r="D33" s="34">
        <v>141066.67000000001</v>
      </c>
      <c r="E33" s="34">
        <v>162638.54999999999</v>
      </c>
      <c r="F33" s="30"/>
      <c r="G33" s="30"/>
      <c r="H33" s="30"/>
    </row>
    <row r="34" spans="1:8" ht="14.25">
      <c r="A34" s="30"/>
      <c r="B34" s="33">
        <v>72</v>
      </c>
      <c r="C34" s="34">
        <v>9</v>
      </c>
      <c r="D34" s="34">
        <v>17159.84</v>
      </c>
      <c r="E34" s="34">
        <v>18739.32</v>
      </c>
      <c r="F34" s="30"/>
      <c r="G34" s="30"/>
      <c r="H34" s="30"/>
    </row>
    <row r="35" spans="1:8" ht="14.25">
      <c r="A35" s="30"/>
      <c r="B35" s="33">
        <v>73</v>
      </c>
      <c r="C35" s="34">
        <v>32</v>
      </c>
      <c r="D35" s="34">
        <v>71326.539999999994</v>
      </c>
      <c r="E35" s="34">
        <v>78163.289999999994</v>
      </c>
      <c r="F35" s="30"/>
      <c r="G35" s="30"/>
      <c r="H35" s="30"/>
    </row>
    <row r="36" spans="1:8" ht="14.25">
      <c r="A36" s="30"/>
      <c r="B36" s="33">
        <v>77</v>
      </c>
      <c r="C36" s="34">
        <v>73</v>
      </c>
      <c r="D36" s="34">
        <v>108806.01</v>
      </c>
      <c r="E36" s="34">
        <v>116911.07</v>
      </c>
      <c r="F36" s="30"/>
      <c r="G36" s="30"/>
      <c r="H36" s="30"/>
    </row>
    <row r="37" spans="1:8" ht="14.25">
      <c r="A37" s="30"/>
      <c r="B37" s="33">
        <v>78</v>
      </c>
      <c r="C37" s="34">
        <v>55</v>
      </c>
      <c r="D37" s="34">
        <v>60527.44</v>
      </c>
      <c r="E37" s="34">
        <v>54950.17</v>
      </c>
      <c r="F37" s="30"/>
      <c r="G37" s="30"/>
      <c r="H37" s="30"/>
    </row>
    <row r="38" spans="1:8" ht="14.25">
      <c r="A38" s="30"/>
      <c r="B38" s="33">
        <v>74</v>
      </c>
      <c r="C38" s="34">
        <v>0</v>
      </c>
      <c r="D38" s="34">
        <v>0</v>
      </c>
      <c r="E38" s="34">
        <v>0</v>
      </c>
      <c r="F38" s="30"/>
      <c r="G38" s="30"/>
      <c r="H38" s="30"/>
    </row>
    <row r="39" spans="1:8" ht="14.25">
      <c r="A39" s="30"/>
      <c r="B39" s="31"/>
      <c r="C39" s="30"/>
      <c r="D39" s="30"/>
      <c r="E39" s="30"/>
      <c r="F39" s="30"/>
      <c r="G39" s="30"/>
      <c r="H39" s="30"/>
    </row>
    <row r="40" spans="1:8" ht="14.25">
      <c r="A40" s="30"/>
      <c r="B40" s="31"/>
      <c r="C40" s="30"/>
      <c r="D40" s="30"/>
      <c r="E40" s="30"/>
      <c r="F40" s="30"/>
      <c r="G40" s="30"/>
      <c r="H40" s="30"/>
    </row>
    <row r="41" spans="1:8" ht="14.25">
      <c r="A41" s="30"/>
      <c r="B41" s="31"/>
      <c r="C41" s="30"/>
      <c r="D41" s="30"/>
      <c r="E41" s="30"/>
      <c r="F41" s="30"/>
      <c r="G41" s="30"/>
      <c r="H41" s="30"/>
    </row>
    <row r="42" spans="1:8" ht="14.25">
      <c r="A42" s="30"/>
      <c r="B42" s="31"/>
      <c r="C42" s="31"/>
      <c r="D42" s="31"/>
      <c r="E42" s="31"/>
      <c r="F42" s="31"/>
      <c r="G42" s="31"/>
      <c r="H42" s="31"/>
    </row>
    <row r="43" spans="1:8" ht="14.25">
      <c r="A43" s="30"/>
      <c r="B43" s="31"/>
      <c r="C43" s="31"/>
      <c r="D43" s="31"/>
      <c r="E43" s="31"/>
      <c r="F43" s="31"/>
      <c r="G43" s="31"/>
      <c r="H43" s="31"/>
    </row>
    <row r="44" spans="1:8" ht="14.25">
      <c r="A44" s="30"/>
      <c r="B44" s="31"/>
      <c r="C44" s="30"/>
      <c r="D44" s="30"/>
      <c r="E44" s="30"/>
      <c r="F44" s="30"/>
      <c r="G44" s="30"/>
      <c r="H44" s="30"/>
    </row>
    <row r="45" spans="1:8" ht="14.25">
      <c r="A45" s="30"/>
      <c r="B45" s="31"/>
      <c r="C45" s="30"/>
      <c r="D45" s="30"/>
      <c r="E45" s="30"/>
      <c r="F45" s="30"/>
      <c r="G45" s="30"/>
      <c r="H45" s="30"/>
    </row>
    <row r="46" spans="1:8" ht="14.25">
      <c r="A46" s="30"/>
      <c r="B46" s="31"/>
      <c r="C46" s="30"/>
      <c r="D46" s="30"/>
      <c r="E46" s="30"/>
      <c r="F46" s="30"/>
      <c r="G46" s="30"/>
      <c r="H46" s="30"/>
    </row>
    <row r="47" spans="1:8" ht="14.25">
      <c r="A47" s="30"/>
      <c r="B47" s="31"/>
      <c r="C47" s="30"/>
      <c r="D47" s="30"/>
      <c r="E47" s="30"/>
      <c r="F47" s="30"/>
      <c r="G47" s="30"/>
      <c r="H47" s="30"/>
    </row>
    <row r="48" spans="1:8" ht="14.25">
      <c r="A48" s="30"/>
      <c r="B48" s="31"/>
      <c r="C48" s="30"/>
      <c r="D48" s="30"/>
      <c r="E48" s="30"/>
      <c r="F48" s="30"/>
      <c r="G48" s="30"/>
      <c r="H48" s="30"/>
    </row>
    <row r="49" spans="1:8" ht="14.25">
      <c r="A49" s="30"/>
      <c r="B49" s="31"/>
      <c r="C49" s="30"/>
      <c r="D49" s="30"/>
      <c r="E49" s="30"/>
      <c r="F49" s="30"/>
      <c r="G49" s="30"/>
      <c r="H49" s="30"/>
    </row>
    <row r="50" spans="1:8" ht="14.25">
      <c r="A50" s="30"/>
      <c r="B50" s="31"/>
      <c r="C50" s="30"/>
      <c r="D50" s="30"/>
      <c r="E50" s="30"/>
      <c r="F50" s="30"/>
      <c r="G50" s="30"/>
      <c r="H50" s="30"/>
    </row>
    <row r="51" spans="1:8" ht="14.25">
      <c r="A51" s="30"/>
      <c r="B51" s="31"/>
      <c r="C51" s="30"/>
      <c r="D51" s="30"/>
      <c r="E51" s="30"/>
      <c r="F51" s="30"/>
      <c r="G51" s="30"/>
      <c r="H51" s="30"/>
    </row>
    <row r="52" spans="1:8" ht="14.25">
      <c r="A52" s="30"/>
      <c r="B52" s="31"/>
      <c r="C52" s="30"/>
      <c r="D52" s="30"/>
      <c r="E52" s="30"/>
      <c r="F52" s="30"/>
      <c r="G52" s="30"/>
      <c r="H52" s="30"/>
    </row>
    <row r="53" spans="1:8" ht="14.25">
      <c r="A53" s="30"/>
      <c r="B53" s="31"/>
      <c r="C53" s="30"/>
      <c r="D53" s="30"/>
      <c r="E53" s="30"/>
      <c r="F53" s="30"/>
      <c r="G53" s="30"/>
      <c r="H53" s="30"/>
    </row>
    <row r="54" spans="1:8" ht="14.25">
      <c r="A54" s="30"/>
      <c r="B54" s="31"/>
      <c r="C54" s="30"/>
      <c r="D54" s="30"/>
      <c r="E54" s="30"/>
      <c r="F54" s="30"/>
      <c r="G54" s="30"/>
      <c r="H54" s="30"/>
    </row>
    <row r="55" spans="1:8" ht="14.25">
      <c r="A55" s="30"/>
      <c r="B55" s="31"/>
      <c r="C55" s="30"/>
      <c r="D55" s="30"/>
      <c r="E55" s="30"/>
      <c r="F55" s="30"/>
      <c r="G55" s="30"/>
      <c r="H55" s="30"/>
    </row>
    <row r="56" spans="1:8" ht="14.25">
      <c r="A56" s="30"/>
      <c r="B56" s="31"/>
      <c r="C56" s="30"/>
      <c r="D56" s="30"/>
      <c r="E56" s="30"/>
      <c r="F56" s="30"/>
      <c r="G56" s="30"/>
      <c r="H56" s="30"/>
    </row>
    <row r="57" spans="1:8" ht="14.25">
      <c r="A57" s="30"/>
      <c r="B57" s="31"/>
      <c r="C57" s="30"/>
      <c r="D57" s="30"/>
      <c r="E57" s="30"/>
      <c r="F57" s="30"/>
      <c r="G57" s="30"/>
      <c r="H57" s="30"/>
    </row>
    <row r="58" spans="1:8" ht="14.25">
      <c r="A58" s="30"/>
      <c r="B58" s="31"/>
      <c r="C58" s="30"/>
      <c r="D58" s="30"/>
      <c r="E58" s="30"/>
      <c r="F58" s="30"/>
      <c r="G58" s="30"/>
      <c r="H58" s="30"/>
    </row>
    <row r="59" spans="1:8" ht="14.25">
      <c r="A59" s="30"/>
      <c r="B59" s="31"/>
      <c r="C59" s="30"/>
      <c r="D59" s="30"/>
      <c r="E59" s="30"/>
      <c r="F59" s="30"/>
      <c r="G59" s="30"/>
      <c r="H59" s="30"/>
    </row>
    <row r="60" spans="1:8" ht="14.25">
      <c r="A60" s="30"/>
      <c r="B60" s="31"/>
      <c r="C60" s="30"/>
      <c r="D60" s="30"/>
      <c r="E60" s="30"/>
      <c r="F60" s="30"/>
      <c r="G60" s="30"/>
      <c r="H60" s="30"/>
    </row>
    <row r="61" spans="1:8" ht="14.25">
      <c r="A61" s="30"/>
      <c r="B61" s="31"/>
      <c r="C61" s="30"/>
      <c r="D61" s="30"/>
      <c r="E61" s="30"/>
      <c r="F61" s="30"/>
      <c r="G61" s="30"/>
      <c r="H61" s="30"/>
    </row>
    <row r="62" spans="1:8" ht="14.25">
      <c r="A62" s="30"/>
      <c r="B62" s="31"/>
      <c r="C62" s="30"/>
      <c r="D62" s="30"/>
      <c r="E62" s="30"/>
      <c r="F62" s="30"/>
      <c r="G62" s="30"/>
      <c r="H62" s="30"/>
    </row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yangjin</cp:lastModifiedBy>
  <dcterms:created xsi:type="dcterms:W3CDTF">2013-06-21T00:28:37Z</dcterms:created>
  <dcterms:modified xsi:type="dcterms:W3CDTF">2015-11-25T00:35:55Z</dcterms:modified>
</cp:coreProperties>
</file>