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<sst xmlns="http://schemas.openxmlformats.org/spreadsheetml/2006/main" count="117" uniqueCount="75">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</sst>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15084889.672200002</v>
      </c>
      <c r="F3" s="25">
        <f>RA!I7</f>
        <v>2055377.7853999999</v>
      </c>
      <c r="G3" s="16">
        <f>SUM(G4:G40)</f>
        <v>13029511.886799999</v>
      </c>
      <c r="H3" s="27">
        <f>RA!J7</f>
        <v>13.625408140623399</v>
      </c>
      <c r="I3" s="20">
        <f>SUM(I4:I40)</f>
        <v>15084893.635245465</v>
      </c>
      <c r="J3" s="21">
        <f>SUM(J4:J40)</f>
        <v>13029511.907308618</v>
      </c>
      <c r="K3" s="22">
        <f>E3-I3</f>
        <v>-3.9630454629659653</v>
      </c>
      <c r="L3" s="22">
        <f>G3-J3</f>
        <v>-2.0508619025349617E-2</v>
      </c>
    </row>
    <row r="4" spans="1:13">
      <c r="A4" s="63">
        <f>RA!A8</f>
        <v>42333</v>
      </c>
      <c r="B4" s="12">
        <v>12</v>
      </c>
      <c r="C4" s="60" t="s">
        <v>6</v>
      </c>
      <c r="D4" s="60"/>
      <c r="E4" s="15">
        <f>VLOOKUP(C4,RA!B8:D36,3,0)</f>
        <v>552571.56389999995</v>
      </c>
      <c r="F4" s="25">
        <f>VLOOKUP(C4,RA!B8:I39,8,0)</f>
        <v>152105.46660000001</v>
      </c>
      <c r="G4" s="16">
        <f t="shared" ref="G4:G40" si="0">E4-F4</f>
        <v>400466.09729999991</v>
      </c>
      <c r="H4" s="27">
        <f>RA!J8</f>
        <v>27.526835714536901</v>
      </c>
      <c r="I4" s="20">
        <f>VLOOKUP(B4,RMS!B:D,3,FALSE)</f>
        <v>552572.23326153797</v>
      </c>
      <c r="J4" s="21">
        <f>VLOOKUP(B4,RMS!B:E,4,FALSE)</f>
        <v>400466.10902906</v>
      </c>
      <c r="K4" s="22">
        <f t="shared" ref="K4:K40" si="1">E4-I4</f>
        <v>-0.66936153802089393</v>
      </c>
      <c r="L4" s="22">
        <f t="shared" ref="L4:L40" si="2">G4-J4</f>
        <v>-1.1729060090146959E-2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68170.373099999997</v>
      </c>
      <c r="F5" s="25">
        <f>VLOOKUP(C5,RA!B9:I40,8,0)</f>
        <v>16037.920899999999</v>
      </c>
      <c r="G5" s="16">
        <f t="shared" si="0"/>
        <v>52132.4522</v>
      </c>
      <c r="H5" s="27">
        <f>RA!J9</f>
        <v>23.526233128391102</v>
      </c>
      <c r="I5" s="20">
        <f>VLOOKUP(B5,RMS!B:D,3,FALSE)</f>
        <v>68170.403754889907</v>
      </c>
      <c r="J5" s="21">
        <f>VLOOKUP(B5,RMS!B:E,4,FALSE)</f>
        <v>52132.464431571003</v>
      </c>
      <c r="K5" s="22">
        <f t="shared" si="1"/>
        <v>-3.0654889909783378E-2</v>
      </c>
      <c r="L5" s="22">
        <f t="shared" si="2"/>
        <v>-1.2231571003212593E-2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96022.347200000004</v>
      </c>
      <c r="F6" s="25">
        <f>VLOOKUP(C6,RA!B10:I41,8,0)</f>
        <v>27380.890800000001</v>
      </c>
      <c r="G6" s="16">
        <f t="shared" si="0"/>
        <v>68641.456399999995</v>
      </c>
      <c r="H6" s="27">
        <f>RA!J10</f>
        <v>28.5151234045235</v>
      </c>
      <c r="I6" s="20">
        <f>VLOOKUP(B6,RMS!B:D,3,FALSE)</f>
        <v>96024.272073806802</v>
      </c>
      <c r="J6" s="21">
        <f>VLOOKUP(B6,RMS!B:E,4,FALSE)</f>
        <v>68641.4564874262</v>
      </c>
      <c r="K6" s="22">
        <f>E6-I6</f>
        <v>-1.9248738067981321</v>
      </c>
      <c r="L6" s="22">
        <f t="shared" si="2"/>
        <v>-8.7426204117946327E-5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101356.67049999999</v>
      </c>
      <c r="F7" s="25">
        <f>VLOOKUP(C7,RA!B11:I42,8,0)</f>
        <v>24793.815299999998</v>
      </c>
      <c r="G7" s="16">
        <f t="shared" si="0"/>
        <v>76562.855199999991</v>
      </c>
      <c r="H7" s="27">
        <f>RA!J11</f>
        <v>24.461947277559801</v>
      </c>
      <c r="I7" s="20">
        <f>VLOOKUP(B7,RMS!B:D,3,FALSE)</f>
        <v>101356.694876068</v>
      </c>
      <c r="J7" s="21">
        <f>VLOOKUP(B7,RMS!B:E,4,FALSE)</f>
        <v>76562.855214529904</v>
      </c>
      <c r="K7" s="22">
        <f t="shared" si="1"/>
        <v>-2.4376068002311513E-2</v>
      </c>
      <c r="L7" s="22">
        <f t="shared" si="2"/>
        <v>-1.4529912732541561E-5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255386.7524</v>
      </c>
      <c r="F8" s="25">
        <f>VLOOKUP(C8,RA!B12:I43,8,0)</f>
        <v>66664.689899999998</v>
      </c>
      <c r="G8" s="16">
        <f t="shared" si="0"/>
        <v>188722.0625</v>
      </c>
      <c r="H8" s="27">
        <f>RA!J12</f>
        <v>26.103425206482999</v>
      </c>
      <c r="I8" s="20">
        <f>VLOOKUP(B8,RMS!B:D,3,FALSE)</f>
        <v>255386.75908461501</v>
      </c>
      <c r="J8" s="21">
        <f>VLOOKUP(B8,RMS!B:E,4,FALSE)</f>
        <v>188722.06898803401</v>
      </c>
      <c r="K8" s="22">
        <f t="shared" si="1"/>
        <v>-6.6846150148194283E-3</v>
      </c>
      <c r="L8" s="22">
        <f t="shared" si="2"/>
        <v>-6.4880340069066733E-3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399891.17729999998</v>
      </c>
      <c r="F9" s="25">
        <f>VLOOKUP(C9,RA!B13:I44,8,0)</f>
        <v>133220.24239999999</v>
      </c>
      <c r="G9" s="16">
        <f t="shared" si="0"/>
        <v>266670.93489999999</v>
      </c>
      <c r="H9" s="27">
        <f>RA!J13</f>
        <v>33.314123932286101</v>
      </c>
      <c r="I9" s="20">
        <f>VLOOKUP(B9,RMS!B:D,3,FALSE)</f>
        <v>399891.38001623901</v>
      </c>
      <c r="J9" s="21">
        <f>VLOOKUP(B9,RMS!B:E,4,FALSE)</f>
        <v>266670.93299316202</v>
      </c>
      <c r="K9" s="22">
        <f t="shared" si="1"/>
        <v>-0.20271623902954161</v>
      </c>
      <c r="L9" s="22">
        <f t="shared" si="2"/>
        <v>1.9068379770033062E-3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229539.05900000001</v>
      </c>
      <c r="F10" s="25">
        <f>VLOOKUP(C10,RA!B14:I44,8,0)</f>
        <v>48198.179499999998</v>
      </c>
      <c r="G10" s="16">
        <f t="shared" si="0"/>
        <v>181340.87950000001</v>
      </c>
      <c r="H10" s="27">
        <f>RA!J14</f>
        <v>20.997811749328498</v>
      </c>
      <c r="I10" s="20">
        <f>VLOOKUP(B10,RMS!B:D,3,FALSE)</f>
        <v>229539.05180683799</v>
      </c>
      <c r="J10" s="21">
        <f>VLOOKUP(B10,RMS!B:E,4,FALSE)</f>
        <v>181340.878305983</v>
      </c>
      <c r="K10" s="22">
        <f t="shared" si="1"/>
        <v>7.1931620186660439E-3</v>
      </c>
      <c r="L10" s="22">
        <f t="shared" si="2"/>
        <v>1.1940170079469681E-3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132860.35440000001</v>
      </c>
      <c r="F11" s="25">
        <f>VLOOKUP(C11,RA!B15:I45,8,0)</f>
        <v>34350.676099999997</v>
      </c>
      <c r="G11" s="16">
        <f t="shared" si="0"/>
        <v>98509.678300000014</v>
      </c>
      <c r="H11" s="27">
        <f>RA!J15</f>
        <v>25.8547226184428</v>
      </c>
      <c r="I11" s="20">
        <f>VLOOKUP(B11,RMS!B:D,3,FALSE)</f>
        <v>132860.36639914499</v>
      </c>
      <c r="J11" s="21">
        <f>VLOOKUP(B11,RMS!B:E,4,FALSE)</f>
        <v>98509.678618803402</v>
      </c>
      <c r="K11" s="22">
        <f t="shared" si="1"/>
        <v>-1.1999144975561649E-2</v>
      </c>
      <c r="L11" s="22">
        <f t="shared" si="2"/>
        <v>-3.1880338792689145E-4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473258.09590000001</v>
      </c>
      <c r="F12" s="25">
        <f>VLOOKUP(C12,RA!B16:I46,8,0)</f>
        <v>29560.738499999999</v>
      </c>
      <c r="G12" s="16">
        <f t="shared" si="0"/>
        <v>443697.35740000004</v>
      </c>
      <c r="H12" s="27">
        <f>RA!J16</f>
        <v>6.2462192947347299</v>
      </c>
      <c r="I12" s="20">
        <f>VLOOKUP(B12,RMS!B:D,3,FALSE)</f>
        <v>473257.71082649601</v>
      </c>
      <c r="J12" s="21">
        <f>VLOOKUP(B12,RMS!B:E,4,FALSE)</f>
        <v>443697.35772393201</v>
      </c>
      <c r="K12" s="22">
        <f t="shared" si="1"/>
        <v>0.38507350400323048</v>
      </c>
      <c r="L12" s="22">
        <f t="shared" si="2"/>
        <v>-3.2393197761848569E-4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398523.63400000002</v>
      </c>
      <c r="F13" s="25">
        <f>VLOOKUP(C13,RA!B17:I47,8,0)</f>
        <v>46436.344700000001</v>
      </c>
      <c r="G13" s="16">
        <f t="shared" si="0"/>
        <v>352087.2893</v>
      </c>
      <c r="H13" s="27">
        <f>RA!J17</f>
        <v>11.652093060056799</v>
      </c>
      <c r="I13" s="20">
        <f>VLOOKUP(B13,RMS!B:D,3,FALSE)</f>
        <v>398523.57462136802</v>
      </c>
      <c r="J13" s="21">
        <f>VLOOKUP(B13,RMS!B:E,4,FALSE)</f>
        <v>352087.29069487198</v>
      </c>
      <c r="K13" s="22">
        <f t="shared" si="1"/>
        <v>5.937863199505955E-2</v>
      </c>
      <c r="L13" s="22">
        <f t="shared" si="2"/>
        <v>-1.3948719715699553E-3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1348305.9728000001</v>
      </c>
      <c r="F14" s="25">
        <f>VLOOKUP(C14,RA!B18:I48,8,0)</f>
        <v>220140.9025</v>
      </c>
      <c r="G14" s="16">
        <f t="shared" si="0"/>
        <v>1128165.0703</v>
      </c>
      <c r="H14" s="27">
        <f>RA!J18</f>
        <v>16.327221486888298</v>
      </c>
      <c r="I14" s="20">
        <f>VLOOKUP(B14,RMS!B:D,3,FALSE)</f>
        <v>1348305.77488547</v>
      </c>
      <c r="J14" s="21">
        <f>VLOOKUP(B14,RMS!B:E,4,FALSE)</f>
        <v>1128165.0620393199</v>
      </c>
      <c r="K14" s="22">
        <f t="shared" si="1"/>
        <v>0.19791453005746007</v>
      </c>
      <c r="L14" s="22">
        <f t="shared" si="2"/>
        <v>8.2606801297515631E-3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640642.79280000005</v>
      </c>
      <c r="F15" s="25">
        <f>VLOOKUP(C15,RA!B19:I49,8,0)</f>
        <v>47082.224000000002</v>
      </c>
      <c r="G15" s="16">
        <f t="shared" si="0"/>
        <v>593560.56880000001</v>
      </c>
      <c r="H15" s="27">
        <f>RA!J19</f>
        <v>7.3492162136440999</v>
      </c>
      <c r="I15" s="20">
        <f>VLOOKUP(B15,RMS!B:D,3,FALSE)</f>
        <v>640642.80125213705</v>
      </c>
      <c r="J15" s="21">
        <f>VLOOKUP(B15,RMS!B:E,4,FALSE)</f>
        <v>593560.56862222205</v>
      </c>
      <c r="K15" s="22">
        <f t="shared" si="1"/>
        <v>-8.4521370008587837E-3</v>
      </c>
      <c r="L15" s="22">
        <f t="shared" si="2"/>
        <v>1.7777795437723398E-4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860939.66379999998</v>
      </c>
      <c r="F16" s="25">
        <f>VLOOKUP(C16,RA!B20:I50,8,0)</f>
        <v>96404.434999999998</v>
      </c>
      <c r="G16" s="16">
        <f t="shared" si="0"/>
        <v>764535.22879999992</v>
      </c>
      <c r="H16" s="27">
        <f>RA!J20</f>
        <v>11.1975831819029</v>
      </c>
      <c r="I16" s="20">
        <f>VLOOKUP(B16,RMS!B:D,3,FALSE)</f>
        <v>860939.64289999998</v>
      </c>
      <c r="J16" s="21">
        <f>VLOOKUP(B16,RMS!B:E,4,FALSE)</f>
        <v>764535.22880000004</v>
      </c>
      <c r="K16" s="22">
        <f t="shared" si="1"/>
        <v>2.0900000003166497E-2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320792.84159999999</v>
      </c>
      <c r="F17" s="25">
        <f>VLOOKUP(C17,RA!B21:I51,8,0)</f>
        <v>44785.891499999998</v>
      </c>
      <c r="G17" s="16">
        <f t="shared" si="0"/>
        <v>276006.95010000002</v>
      </c>
      <c r="H17" s="27">
        <f>RA!J21</f>
        <v>13.961000899092401</v>
      </c>
      <c r="I17" s="20">
        <f>VLOOKUP(B17,RMS!B:D,3,FALSE)</f>
        <v>320792.63970232999</v>
      </c>
      <c r="J17" s="21">
        <f>VLOOKUP(B17,RMS!B:E,4,FALSE)</f>
        <v>276006.950001747</v>
      </c>
      <c r="K17" s="22">
        <f t="shared" si="1"/>
        <v>0.20189766999101266</v>
      </c>
      <c r="L17" s="22">
        <f t="shared" si="2"/>
        <v>9.8253018222749233E-5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976393.87219999998</v>
      </c>
      <c r="F18" s="25">
        <f>VLOOKUP(C18,RA!B22:I52,8,0)</f>
        <v>123627.511</v>
      </c>
      <c r="G18" s="16">
        <f t="shared" si="0"/>
        <v>852766.36119999993</v>
      </c>
      <c r="H18" s="27">
        <f>RA!J22</f>
        <v>12.6616434740054</v>
      </c>
      <c r="I18" s="20">
        <f>VLOOKUP(B18,RMS!B:D,3,FALSE)</f>
        <v>976395.0895</v>
      </c>
      <c r="J18" s="21">
        <f>VLOOKUP(B18,RMS!B:E,4,FALSE)</f>
        <v>852766.36159999995</v>
      </c>
      <c r="K18" s="22">
        <f t="shared" si="1"/>
        <v>-1.2173000000184402</v>
      </c>
      <c r="L18" s="22">
        <f t="shared" si="2"/>
        <v>-4.0000001899898052E-4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2014721.0719000001</v>
      </c>
      <c r="F19" s="25">
        <f>VLOOKUP(C19,RA!B23:I53,8,0)</f>
        <v>281069.55560000002</v>
      </c>
      <c r="G19" s="16">
        <f t="shared" si="0"/>
        <v>1733651.5163</v>
      </c>
      <c r="H19" s="27">
        <f>RA!J23</f>
        <v>13.950792470490001</v>
      </c>
      <c r="I19" s="20">
        <f>VLOOKUP(B19,RMS!B:D,3,FALSE)</f>
        <v>2014721.9853495699</v>
      </c>
      <c r="J19" s="21">
        <f>VLOOKUP(B19,RMS!B:E,4,FALSE)</f>
        <v>1733651.5428547</v>
      </c>
      <c r="K19" s="22">
        <f t="shared" si="1"/>
        <v>-0.91344956983812153</v>
      </c>
      <c r="L19" s="22">
        <f t="shared" si="2"/>
        <v>-2.655469998717308E-2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249634.05129999999</v>
      </c>
      <c r="F20" s="25">
        <f>VLOOKUP(C20,RA!B24:I54,8,0)</f>
        <v>41118.9306</v>
      </c>
      <c r="G20" s="16">
        <f t="shared" si="0"/>
        <v>208515.1207</v>
      </c>
      <c r="H20" s="27">
        <f>RA!J24</f>
        <v>16.471683404514799</v>
      </c>
      <c r="I20" s="20">
        <f>VLOOKUP(B20,RMS!B:D,3,FALSE)</f>
        <v>249634.13155485201</v>
      </c>
      <c r="J20" s="21">
        <f>VLOOKUP(B20,RMS!B:E,4,FALSE)</f>
        <v>208515.11208343899</v>
      </c>
      <c r="K20" s="22">
        <f t="shared" si="1"/>
        <v>-8.0254852015059441E-2</v>
      </c>
      <c r="L20" s="22">
        <f t="shared" si="2"/>
        <v>8.6165610118769109E-3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382581.89620000002</v>
      </c>
      <c r="F21" s="25">
        <f>VLOOKUP(C21,RA!B25:I55,8,0)</f>
        <v>30153.596799999999</v>
      </c>
      <c r="G21" s="16">
        <f t="shared" si="0"/>
        <v>352428.29940000002</v>
      </c>
      <c r="H21" s="27">
        <f>RA!J25</f>
        <v>7.88160576846448</v>
      </c>
      <c r="I21" s="20">
        <f>VLOOKUP(B21,RMS!B:D,3,FALSE)</f>
        <v>382581.92086047202</v>
      </c>
      <c r="J21" s="21">
        <f>VLOOKUP(B21,RMS!B:E,4,FALSE)</f>
        <v>352428.29361168703</v>
      </c>
      <c r="K21" s="22">
        <f t="shared" si="1"/>
        <v>-2.4660472001414746E-2</v>
      </c>
      <c r="L21" s="22">
        <f t="shared" si="2"/>
        <v>5.7883129920810461E-3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588932.98479999998</v>
      </c>
      <c r="F22" s="25">
        <f>VLOOKUP(C22,RA!B26:I56,8,0)</f>
        <v>132032.55780000001</v>
      </c>
      <c r="G22" s="16">
        <f t="shared" si="0"/>
        <v>456900.42699999997</v>
      </c>
      <c r="H22" s="27">
        <f>RA!J26</f>
        <v>22.418944295476699</v>
      </c>
      <c r="I22" s="20">
        <f>VLOOKUP(B22,RMS!B:D,3,FALSE)</f>
        <v>588932.941981968</v>
      </c>
      <c r="J22" s="21">
        <f>VLOOKUP(B22,RMS!B:E,4,FALSE)</f>
        <v>456900.39997429401</v>
      </c>
      <c r="K22" s="22">
        <f t="shared" si="1"/>
        <v>4.2818031972274184E-2</v>
      </c>
      <c r="L22" s="22">
        <f t="shared" si="2"/>
        <v>2.7025705960113555E-2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271395.49300000002</v>
      </c>
      <c r="F23" s="25">
        <f>VLOOKUP(C23,RA!B27:I57,8,0)</f>
        <v>72657.887499999997</v>
      </c>
      <c r="G23" s="16">
        <f t="shared" si="0"/>
        <v>198737.60550000001</v>
      </c>
      <c r="H23" s="27">
        <f>RA!J27</f>
        <v>26.771958036900799</v>
      </c>
      <c r="I23" s="20">
        <f>VLOOKUP(B23,RMS!B:D,3,FALSE)</f>
        <v>271395.30035529798</v>
      </c>
      <c r="J23" s="21">
        <f>VLOOKUP(B23,RMS!B:E,4,FALSE)</f>
        <v>198737.63549522901</v>
      </c>
      <c r="K23" s="22">
        <f t="shared" si="1"/>
        <v>0.19264470203779638</v>
      </c>
      <c r="L23" s="22">
        <f t="shared" si="2"/>
        <v>-2.9995229007909074E-2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1182597.5704000001</v>
      </c>
      <c r="F24" s="25">
        <f>VLOOKUP(C24,RA!B28:I58,8,0)</f>
        <v>64417.297299999998</v>
      </c>
      <c r="G24" s="16">
        <f t="shared" si="0"/>
        <v>1118180.2731000001</v>
      </c>
      <c r="H24" s="27">
        <f>RA!J28</f>
        <v>5.4471021176046897</v>
      </c>
      <c r="I24" s="20">
        <f>VLOOKUP(B24,RMS!B:D,3,FALSE)</f>
        <v>1182597.56990619</v>
      </c>
      <c r="J24" s="21">
        <f>VLOOKUP(B24,RMS!B:E,4,FALSE)</f>
        <v>1118180.2785238901</v>
      </c>
      <c r="K24" s="22">
        <f t="shared" si="1"/>
        <v>4.9381004646420479E-4</v>
      </c>
      <c r="L24" s="22">
        <f t="shared" si="2"/>
        <v>-5.4238899610936642E-3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714513.36990000005</v>
      </c>
      <c r="F25" s="25">
        <f>VLOOKUP(C25,RA!B29:I59,8,0)</f>
        <v>106637.92720000001</v>
      </c>
      <c r="G25" s="16">
        <f t="shared" si="0"/>
        <v>607875.44270000001</v>
      </c>
      <c r="H25" s="27">
        <f>RA!J29</f>
        <v>14.9245530863789</v>
      </c>
      <c r="I25" s="20">
        <f>VLOOKUP(B25,RMS!B:D,3,FALSE)</f>
        <v>714513.44560531003</v>
      </c>
      <c r="J25" s="21">
        <f>VLOOKUP(B25,RMS!B:E,4,FALSE)</f>
        <v>607875.46142952796</v>
      </c>
      <c r="K25" s="22">
        <f t="shared" si="1"/>
        <v>-7.5705309980548918E-2</v>
      </c>
      <c r="L25" s="22">
        <f t="shared" si="2"/>
        <v>-1.8729527946561575E-2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721576.55229999998</v>
      </c>
      <c r="F26" s="25">
        <f>VLOOKUP(C26,RA!B30:I60,8,0)</f>
        <v>102974.80499999999</v>
      </c>
      <c r="G26" s="16">
        <f t="shared" si="0"/>
        <v>618601.74729999993</v>
      </c>
      <c r="H26" s="27">
        <f>RA!J30</f>
        <v>14.270808089837701</v>
      </c>
      <c r="I26" s="20">
        <f>VLOOKUP(B26,RMS!B:D,3,FALSE)</f>
        <v>721576.575485682</v>
      </c>
      <c r="J26" s="21">
        <f>VLOOKUP(B26,RMS!B:E,4,FALSE)</f>
        <v>618601.73795326694</v>
      </c>
      <c r="K26" s="22">
        <f t="shared" si="1"/>
        <v>-2.3185682017356157E-2</v>
      </c>
      <c r="L26" s="22">
        <f t="shared" si="2"/>
        <v>9.3467329861596227E-3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654885.9915</v>
      </c>
      <c r="F27" s="25">
        <f>VLOOKUP(C27,RA!B31:I61,8,0)</f>
        <v>36725.8819</v>
      </c>
      <c r="G27" s="16">
        <f t="shared" si="0"/>
        <v>618160.10959999997</v>
      </c>
      <c r="H27" s="27">
        <f>RA!J31</f>
        <v>5.6079809885504304</v>
      </c>
      <c r="I27" s="20">
        <f>VLOOKUP(B27,RMS!B:D,3,FALSE)</f>
        <v>654885.923629203</v>
      </c>
      <c r="J27" s="21">
        <f>VLOOKUP(B27,RMS!B:E,4,FALSE)</f>
        <v>618160.09589646</v>
      </c>
      <c r="K27" s="22">
        <f t="shared" si="1"/>
        <v>6.7870797007344663E-2</v>
      </c>
      <c r="L27" s="22">
        <f t="shared" si="2"/>
        <v>1.3703539967536926E-2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106841.0886</v>
      </c>
      <c r="F28" s="25">
        <f>VLOOKUP(C28,RA!B32:I62,8,0)</f>
        <v>29322.675299999999</v>
      </c>
      <c r="G28" s="16">
        <f t="shared" si="0"/>
        <v>77518.4133</v>
      </c>
      <c r="H28" s="27">
        <f>RA!J32</f>
        <v>27.4451296633456</v>
      </c>
      <c r="I28" s="20">
        <f>VLOOKUP(B28,RMS!B:D,3,FALSE)</f>
        <v>106841.02777272501</v>
      </c>
      <c r="J28" s="21">
        <f>VLOOKUP(B28,RMS!B:E,4,FALSE)</f>
        <v>77518.418705638003</v>
      </c>
      <c r="K28" s="22">
        <f t="shared" si="1"/>
        <v>6.0827274995972402E-2</v>
      </c>
      <c r="L28" s="22">
        <f t="shared" si="2"/>
        <v>-5.4056380031397566E-3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218122.44070000001</v>
      </c>
      <c r="F30" s="25">
        <f>VLOOKUP(C30,RA!B34:I65,8,0)</f>
        <v>24834.197</v>
      </c>
      <c r="G30" s="16">
        <f t="shared" si="0"/>
        <v>193288.24369999999</v>
      </c>
      <c r="H30" s="27">
        <f>RA!J34</f>
        <v>0</v>
      </c>
      <c r="I30" s="20">
        <f>VLOOKUP(B30,RMS!B:D,3,FALSE)</f>
        <v>218122.43979999999</v>
      </c>
      <c r="J30" s="21">
        <f>VLOOKUP(B30,RMS!B:E,4,FALSE)</f>
        <v>193288.22459999999</v>
      </c>
      <c r="K30" s="22">
        <f t="shared" si="1"/>
        <v>9.0000001364387572E-4</v>
      </c>
      <c r="L30" s="22">
        <f t="shared" si="2"/>
        <v>1.9100000004982576E-2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67970.98</v>
      </c>
      <c r="F31" s="25">
        <f>VLOOKUP(C31,RA!B35:I66,8,0)</f>
        <v>1467.52</v>
      </c>
      <c r="G31" s="16">
        <f t="shared" si="0"/>
        <v>66503.459999999992</v>
      </c>
      <c r="H31" s="27">
        <f>RA!J35</f>
        <v>11.3854388023084</v>
      </c>
      <c r="I31" s="20">
        <f>VLOOKUP(B31,RMS!B:D,3,FALSE)</f>
        <v>67970.98</v>
      </c>
      <c r="J31" s="21">
        <f>VLOOKUP(B31,RMS!B:E,4,FALSE)</f>
        <v>66503.460000000006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118840.23</v>
      </c>
      <c r="F32" s="25">
        <f>VLOOKUP(C32,RA!B34:I66,8,0)</f>
        <v>-9383.94</v>
      </c>
      <c r="G32" s="16">
        <f t="shared" si="0"/>
        <v>128224.17</v>
      </c>
      <c r="H32" s="27">
        <f>RA!J35</f>
        <v>11.3854388023084</v>
      </c>
      <c r="I32" s="20">
        <f>VLOOKUP(B32,RMS!B:D,3,FALSE)</f>
        <v>118840.23</v>
      </c>
      <c r="J32" s="21">
        <f>VLOOKUP(B32,RMS!B:E,4,FALSE)</f>
        <v>128224.17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63599.98</v>
      </c>
      <c r="F33" s="25">
        <f>VLOOKUP(C33,RA!B34:I67,8,0)</f>
        <v>-3655.56</v>
      </c>
      <c r="G33" s="16">
        <f t="shared" si="0"/>
        <v>67255.540000000008</v>
      </c>
      <c r="H33" s="27">
        <f>RA!J34</f>
        <v>0</v>
      </c>
      <c r="I33" s="20">
        <f>VLOOKUP(B33,RMS!B:D,3,FALSE)</f>
        <v>63599.98</v>
      </c>
      <c r="J33" s="21">
        <f>VLOOKUP(B33,RMS!B:E,4,FALSE)</f>
        <v>67255.539999999994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83076.11</v>
      </c>
      <c r="F34" s="25">
        <f>VLOOKUP(C34,RA!B35:I68,8,0)</f>
        <v>-8002.62</v>
      </c>
      <c r="G34" s="16">
        <f t="shared" si="0"/>
        <v>91078.73</v>
      </c>
      <c r="H34" s="27">
        <f>RA!J35</f>
        <v>11.3854388023084</v>
      </c>
      <c r="I34" s="20">
        <f>VLOOKUP(B34,RMS!B:D,3,FALSE)</f>
        <v>83076.11</v>
      </c>
      <c r="J34" s="21">
        <f>VLOOKUP(B34,RMS!B:E,4,FALSE)</f>
        <v>91078.73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0.85</v>
      </c>
      <c r="F35" s="25">
        <f>VLOOKUP(C35,RA!B36:I69,8,0)</f>
        <v>0.76</v>
      </c>
      <c r="G35" s="16">
        <f t="shared" si="0"/>
        <v>8.9999999999999969E-2</v>
      </c>
      <c r="H35" s="27">
        <f>RA!J36</f>
        <v>2.1590390487234399</v>
      </c>
      <c r="I35" s="20">
        <f>VLOOKUP(B35,RMS!B:D,3,FALSE)</f>
        <v>0.85</v>
      </c>
      <c r="J35" s="21">
        <f>VLOOKUP(B35,RMS!B:E,4,FALSE)</f>
        <v>0.09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64059.828399999999</v>
      </c>
      <c r="F36" s="25">
        <f>VLOOKUP(C36,RA!B8:I69,8,0)</f>
        <v>3322.3076999999998</v>
      </c>
      <c r="G36" s="16">
        <f t="shared" si="0"/>
        <v>60737.520700000001</v>
      </c>
      <c r="H36" s="27">
        <f>RA!J36</f>
        <v>2.1590390487234399</v>
      </c>
      <c r="I36" s="20">
        <f>VLOOKUP(B36,RMS!B:D,3,FALSE)</f>
        <v>64059.829059829099</v>
      </c>
      <c r="J36" s="21">
        <f>VLOOKUP(B36,RMS!B:E,4,FALSE)</f>
        <v>60737.521367521404</v>
      </c>
      <c r="K36" s="22">
        <f t="shared" si="1"/>
        <v>-6.598291001864709E-4</v>
      </c>
      <c r="L36" s="22">
        <f t="shared" si="2"/>
        <v>-6.6752140264725313E-4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517259.40330000001</v>
      </c>
      <c r="F37" s="25">
        <f>VLOOKUP(C37,RA!B8:I70,8,0)</f>
        <v>29372.48</v>
      </c>
      <c r="G37" s="16">
        <f t="shared" si="0"/>
        <v>487886.92330000002</v>
      </c>
      <c r="H37" s="27">
        <f>RA!J37</f>
        <v>-7.8962654313274196</v>
      </c>
      <c r="I37" s="20">
        <f>VLOOKUP(B37,RMS!B:D,3,FALSE)</f>
        <v>517259.38998461497</v>
      </c>
      <c r="J37" s="21">
        <f>VLOOKUP(B37,RMS!B:E,4,FALSE)</f>
        <v>487886.91936153802</v>
      </c>
      <c r="K37" s="22">
        <f t="shared" si="1"/>
        <v>1.3315385032910854E-2</v>
      </c>
      <c r="L37" s="22">
        <f t="shared" si="2"/>
        <v>3.938462003134191E-3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115930</v>
      </c>
      <c r="F38" s="25">
        <f>VLOOKUP(C38,RA!B9:I71,8,0)</f>
        <v>572.66999999999996</v>
      </c>
      <c r="G38" s="16">
        <f t="shared" si="0"/>
        <v>115357.33</v>
      </c>
      <c r="H38" s="27">
        <f>RA!J38</f>
        <v>-5.7477376565212799</v>
      </c>
      <c r="I38" s="20">
        <f>VLOOKUP(B38,RMS!B:D,3,FALSE)</f>
        <v>115930</v>
      </c>
      <c r="J38" s="21">
        <f>VLOOKUP(B38,RMS!B:E,4,FALSE)</f>
        <v>115357.33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77105.179999999993</v>
      </c>
      <c r="F39" s="25">
        <f>VLOOKUP(C39,RA!B10:I72,8,0)</f>
        <v>7496.97</v>
      </c>
      <c r="G39" s="16">
        <f t="shared" si="0"/>
        <v>69608.209999999992</v>
      </c>
      <c r="H39" s="27">
        <f>RA!J39</f>
        <v>-9.6328776106632805</v>
      </c>
      <c r="I39" s="20">
        <f>VLOOKUP(B39,RMS!B:D,3,FALSE)</f>
        <v>77105.179999999993</v>
      </c>
      <c r="J39" s="21">
        <f>VLOOKUP(B39,RMS!B:E,4,FALSE)</f>
        <v>69608.210000000006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16589.429</v>
      </c>
      <c r="F40" s="25">
        <f>VLOOKUP(C40,RA!B8:I73,8,0)</f>
        <v>1451.9570000000001</v>
      </c>
      <c r="G40" s="16">
        <f t="shared" si="0"/>
        <v>15137.472</v>
      </c>
      <c r="H40" s="27">
        <f>RA!J40</f>
        <v>89.411764705882405</v>
      </c>
      <c r="I40" s="20">
        <f>VLOOKUP(B40,RMS!B:D,3,FALSE)</f>
        <v>16589.428938809499</v>
      </c>
      <c r="J40" s="21">
        <f>VLOOKUP(B40,RMS!B:E,4,FALSE)</f>
        <v>15137.4719007639</v>
      </c>
      <c r="K40" s="22">
        <f t="shared" si="1"/>
        <v>6.1190501583041623E-5</v>
      </c>
      <c r="L40" s="22">
        <f t="shared" si="2"/>
        <v>9.9236100140842609E-5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15084889.6722</v>
      </c>
      <c r="E7" s="48">
        <v>15314575.8983</v>
      </c>
      <c r="F7" s="49">
        <v>98.500211643957499</v>
      </c>
      <c r="G7" s="48">
        <v>14491893.3215</v>
      </c>
      <c r="H7" s="49">
        <v>4.0919177194068501</v>
      </c>
      <c r="I7" s="48">
        <v>2055377.7853999999</v>
      </c>
      <c r="J7" s="49">
        <v>13.625408140623399</v>
      </c>
      <c r="K7" s="48">
        <v>1583993.8370999999</v>
      </c>
      <c r="L7" s="49">
        <v>10.930206301960601</v>
      </c>
      <c r="M7" s="49">
        <v>0.29759203429921</v>
      </c>
      <c r="N7" s="48">
        <v>576708822.92970002</v>
      </c>
      <c r="O7" s="48">
        <v>7180595165.1429996</v>
      </c>
      <c r="P7" s="48">
        <v>869887</v>
      </c>
      <c r="Q7" s="48">
        <v>728319</v>
      </c>
      <c r="R7" s="49">
        <v>19.437636530146801</v>
      </c>
      <c r="S7" s="48">
        <v>17.341206009746099</v>
      </c>
      <c r="T7" s="48">
        <v>17.283251118534601</v>
      </c>
      <c r="U7" s="50">
        <v>0.33420334882659902</v>
      </c>
    </row>
    <row r="8" spans="1:23" ht="12" thickBot="1">
      <c r="A8" s="74">
        <v>42333</v>
      </c>
      <c r="B8" s="64" t="s">
        <v>6</v>
      </c>
      <c r="C8" s="65"/>
      <c r="D8" s="51">
        <v>552571.56389999995</v>
      </c>
      <c r="E8" s="51">
        <v>623467.35340000002</v>
      </c>
      <c r="F8" s="52">
        <v>88.628788802913405</v>
      </c>
      <c r="G8" s="51">
        <v>575953.04200000002</v>
      </c>
      <c r="H8" s="52">
        <v>-4.0596153496833303</v>
      </c>
      <c r="I8" s="51">
        <v>152105.46660000001</v>
      </c>
      <c r="J8" s="52">
        <v>27.526835714536901</v>
      </c>
      <c r="K8" s="51">
        <v>150894.26029999999</v>
      </c>
      <c r="L8" s="52">
        <v>26.199056050823</v>
      </c>
      <c r="M8" s="52">
        <v>8.0268546834849994E-3</v>
      </c>
      <c r="N8" s="51">
        <v>20201396.002999999</v>
      </c>
      <c r="O8" s="51">
        <v>256258875.2094</v>
      </c>
      <c r="P8" s="51">
        <v>22721</v>
      </c>
      <c r="Q8" s="51">
        <v>18268</v>
      </c>
      <c r="R8" s="52">
        <v>24.375957959273101</v>
      </c>
      <c r="S8" s="51">
        <v>24.3198610932617</v>
      </c>
      <c r="T8" s="51">
        <v>24.3017133785855</v>
      </c>
      <c r="U8" s="53">
        <v>7.4620963527064002E-2</v>
      </c>
    </row>
    <row r="9" spans="1:23" ht="12" thickBot="1">
      <c r="A9" s="75"/>
      <c r="B9" s="64" t="s">
        <v>7</v>
      </c>
      <c r="C9" s="65"/>
      <c r="D9" s="51">
        <v>68170.373099999997</v>
      </c>
      <c r="E9" s="51">
        <v>106478.2585</v>
      </c>
      <c r="F9" s="52">
        <v>64.022809971107904</v>
      </c>
      <c r="G9" s="51">
        <v>76766.6639</v>
      </c>
      <c r="H9" s="52">
        <v>-11.197947602878701</v>
      </c>
      <c r="I9" s="51">
        <v>16037.920899999999</v>
      </c>
      <c r="J9" s="52">
        <v>23.526233128391102</v>
      </c>
      <c r="K9" s="51">
        <v>17069.172699999999</v>
      </c>
      <c r="L9" s="52">
        <v>22.235136754457798</v>
      </c>
      <c r="M9" s="52">
        <v>-6.0416038792554E-2</v>
      </c>
      <c r="N9" s="51">
        <v>2202279.9098999999</v>
      </c>
      <c r="O9" s="51">
        <v>40874072.098200001</v>
      </c>
      <c r="P9" s="51">
        <v>3862</v>
      </c>
      <c r="Q9" s="51">
        <v>2879</v>
      </c>
      <c r="R9" s="52">
        <v>34.143799930531401</v>
      </c>
      <c r="S9" s="51">
        <v>17.651572527188002</v>
      </c>
      <c r="T9" s="51">
        <v>16.5682217089267</v>
      </c>
      <c r="U9" s="53">
        <v>6.13741816256106</v>
      </c>
    </row>
    <row r="10" spans="1:23" ht="12" thickBot="1">
      <c r="A10" s="75"/>
      <c r="B10" s="64" t="s">
        <v>8</v>
      </c>
      <c r="C10" s="65"/>
      <c r="D10" s="51">
        <v>96022.347200000004</v>
      </c>
      <c r="E10" s="51">
        <v>108033.8208</v>
      </c>
      <c r="F10" s="52">
        <v>88.881746927902796</v>
      </c>
      <c r="G10" s="51">
        <v>91173.5867</v>
      </c>
      <c r="H10" s="52">
        <v>5.31816359923896</v>
      </c>
      <c r="I10" s="51">
        <v>27380.890800000001</v>
      </c>
      <c r="J10" s="52">
        <v>28.5151234045235</v>
      </c>
      <c r="K10" s="51">
        <v>25214.9506</v>
      </c>
      <c r="L10" s="52">
        <v>27.655981861246701</v>
      </c>
      <c r="M10" s="52">
        <v>8.5899045941419006E-2</v>
      </c>
      <c r="N10" s="51">
        <v>3261366.8144</v>
      </c>
      <c r="O10" s="51">
        <v>62394351.596100003</v>
      </c>
      <c r="P10" s="51">
        <v>77224</v>
      </c>
      <c r="Q10" s="51">
        <v>65003</v>
      </c>
      <c r="R10" s="52">
        <v>18.800670738273599</v>
      </c>
      <c r="S10" s="51">
        <v>1.2434262301875101</v>
      </c>
      <c r="T10" s="51">
        <v>1.33449574788856</v>
      </c>
      <c r="U10" s="53">
        <v>-7.3240788629108797</v>
      </c>
    </row>
    <row r="11" spans="1:23" ht="12" thickBot="1">
      <c r="A11" s="75"/>
      <c r="B11" s="64" t="s">
        <v>9</v>
      </c>
      <c r="C11" s="65"/>
      <c r="D11" s="51">
        <v>101356.67049999999</v>
      </c>
      <c r="E11" s="51">
        <v>72848.464999999997</v>
      </c>
      <c r="F11" s="52">
        <v>139.133570624995</v>
      </c>
      <c r="G11" s="51">
        <v>64613.068500000001</v>
      </c>
      <c r="H11" s="52">
        <v>56.867136715539203</v>
      </c>
      <c r="I11" s="51">
        <v>24793.815299999998</v>
      </c>
      <c r="J11" s="52">
        <v>24.461947277559801</v>
      </c>
      <c r="K11" s="51">
        <v>12028.0157</v>
      </c>
      <c r="L11" s="52">
        <v>18.6154534666621</v>
      </c>
      <c r="M11" s="52">
        <v>1.0613387875774101</v>
      </c>
      <c r="N11" s="51">
        <v>2054042.7196</v>
      </c>
      <c r="O11" s="51">
        <v>21392490.189100001</v>
      </c>
      <c r="P11" s="51">
        <v>4398</v>
      </c>
      <c r="Q11" s="51">
        <v>3177</v>
      </c>
      <c r="R11" s="52">
        <v>38.432483474976401</v>
      </c>
      <c r="S11" s="51">
        <v>23.046082423828999</v>
      </c>
      <c r="T11" s="51">
        <v>21.965754863078399</v>
      </c>
      <c r="U11" s="53">
        <v>4.6876841837275096</v>
      </c>
    </row>
    <row r="12" spans="1:23" ht="12" thickBot="1">
      <c r="A12" s="75"/>
      <c r="B12" s="64" t="s">
        <v>10</v>
      </c>
      <c r="C12" s="65"/>
      <c r="D12" s="51">
        <v>255386.7524</v>
      </c>
      <c r="E12" s="51">
        <v>254708.11730000001</v>
      </c>
      <c r="F12" s="52">
        <v>100.26643638498599</v>
      </c>
      <c r="G12" s="51">
        <v>230182.81340000001</v>
      </c>
      <c r="H12" s="52">
        <v>10.949531212915501</v>
      </c>
      <c r="I12" s="51">
        <v>66664.689899999998</v>
      </c>
      <c r="J12" s="52">
        <v>26.103425206482999</v>
      </c>
      <c r="K12" s="51">
        <v>39952.462699999996</v>
      </c>
      <c r="L12" s="52">
        <v>17.356840030698802</v>
      </c>
      <c r="M12" s="52">
        <v>0.66860026628596303</v>
      </c>
      <c r="N12" s="51">
        <v>14469589.157099999</v>
      </c>
      <c r="O12" s="51">
        <v>85517666.707399994</v>
      </c>
      <c r="P12" s="51">
        <v>2218</v>
      </c>
      <c r="Q12" s="51">
        <v>2126</v>
      </c>
      <c r="R12" s="52">
        <v>4.3273753527751699</v>
      </c>
      <c r="S12" s="51">
        <v>115.142809918846</v>
      </c>
      <c r="T12" s="51">
        <v>114.30868499529601</v>
      </c>
      <c r="U12" s="53">
        <v>0.72442640937577396</v>
      </c>
    </row>
    <row r="13" spans="1:23" ht="12" thickBot="1">
      <c r="A13" s="75"/>
      <c r="B13" s="64" t="s">
        <v>11</v>
      </c>
      <c r="C13" s="65"/>
      <c r="D13" s="51">
        <v>399891.17729999998</v>
      </c>
      <c r="E13" s="51">
        <v>359003.96539999999</v>
      </c>
      <c r="F13" s="52">
        <v>111.389069715273</v>
      </c>
      <c r="G13" s="51">
        <v>340797.98009999999</v>
      </c>
      <c r="H13" s="52">
        <v>17.339655940055799</v>
      </c>
      <c r="I13" s="51">
        <v>133220.24239999999</v>
      </c>
      <c r="J13" s="52">
        <v>33.314123932286101</v>
      </c>
      <c r="K13" s="51">
        <v>81939.8459</v>
      </c>
      <c r="L13" s="52">
        <v>24.043524517356701</v>
      </c>
      <c r="M13" s="52">
        <v>0.62582978936258904</v>
      </c>
      <c r="N13" s="51">
        <v>15572328.2272</v>
      </c>
      <c r="O13" s="51">
        <v>123908633.3503</v>
      </c>
      <c r="P13" s="51">
        <v>9943</v>
      </c>
      <c r="Q13" s="51">
        <v>8438</v>
      </c>
      <c r="R13" s="52">
        <v>17.835980090068698</v>
      </c>
      <c r="S13" s="51">
        <v>40.218362395655198</v>
      </c>
      <c r="T13" s="51">
        <v>39.807527542071597</v>
      </c>
      <c r="U13" s="53">
        <v>1.02151064616206</v>
      </c>
    </row>
    <row r="14" spans="1:23" ht="12" thickBot="1">
      <c r="A14" s="75"/>
      <c r="B14" s="64" t="s">
        <v>12</v>
      </c>
      <c r="C14" s="65"/>
      <c r="D14" s="51">
        <v>229539.05900000001</v>
      </c>
      <c r="E14" s="51">
        <v>187356.84969999999</v>
      </c>
      <c r="F14" s="52">
        <v>122.51436729831001</v>
      </c>
      <c r="G14" s="51">
        <v>246507.96799999999</v>
      </c>
      <c r="H14" s="52">
        <v>-6.8837162294080398</v>
      </c>
      <c r="I14" s="51">
        <v>48198.179499999998</v>
      </c>
      <c r="J14" s="52">
        <v>20.997811749328498</v>
      </c>
      <c r="K14" s="51">
        <v>44179.633699999998</v>
      </c>
      <c r="L14" s="52">
        <v>17.9221929653811</v>
      </c>
      <c r="M14" s="52">
        <v>9.0959237627178002E-2</v>
      </c>
      <c r="N14" s="51">
        <v>5345417.2899000002</v>
      </c>
      <c r="O14" s="51">
        <v>60681602.1118</v>
      </c>
      <c r="P14" s="51">
        <v>3860</v>
      </c>
      <c r="Q14" s="51">
        <v>3578</v>
      </c>
      <c r="R14" s="52">
        <v>7.8814980435997697</v>
      </c>
      <c r="S14" s="51">
        <v>59.466077461139903</v>
      </c>
      <c r="T14" s="51">
        <v>56.825090497484602</v>
      </c>
      <c r="U14" s="53">
        <v>4.4411655794534504</v>
      </c>
    </row>
    <row r="15" spans="1:23" ht="12" thickBot="1">
      <c r="A15" s="75"/>
      <c r="B15" s="64" t="s">
        <v>13</v>
      </c>
      <c r="C15" s="65"/>
      <c r="D15" s="51">
        <v>132860.35440000001</v>
      </c>
      <c r="E15" s="51">
        <v>141211.80499999999</v>
      </c>
      <c r="F15" s="52">
        <v>94.085869378980107</v>
      </c>
      <c r="G15" s="51">
        <v>115140.3045</v>
      </c>
      <c r="H15" s="52">
        <v>15.3899626867845</v>
      </c>
      <c r="I15" s="51">
        <v>34350.676099999997</v>
      </c>
      <c r="J15" s="52">
        <v>25.8547226184428</v>
      </c>
      <c r="K15" s="51">
        <v>21934.5</v>
      </c>
      <c r="L15" s="52">
        <v>19.0502362272283</v>
      </c>
      <c r="M15" s="52">
        <v>0.56605694681893803</v>
      </c>
      <c r="N15" s="51">
        <v>6535241.8375000004</v>
      </c>
      <c r="O15" s="51">
        <v>48899145.202600002</v>
      </c>
      <c r="P15" s="51">
        <v>3734</v>
      </c>
      <c r="Q15" s="51">
        <v>3423</v>
      </c>
      <c r="R15" s="52">
        <v>9.08559742915571</v>
      </c>
      <c r="S15" s="51">
        <v>35.581241135511497</v>
      </c>
      <c r="T15" s="51">
        <v>36.644408004674297</v>
      </c>
      <c r="U15" s="53">
        <v>-2.98799826884526</v>
      </c>
    </row>
    <row r="16" spans="1:23" ht="12" thickBot="1">
      <c r="A16" s="75"/>
      <c r="B16" s="64" t="s">
        <v>14</v>
      </c>
      <c r="C16" s="65"/>
      <c r="D16" s="51">
        <v>473258.09590000001</v>
      </c>
      <c r="E16" s="51">
        <v>608852.00919999997</v>
      </c>
      <c r="F16" s="52">
        <v>77.729577754344106</v>
      </c>
      <c r="G16" s="51">
        <v>674004.49580000003</v>
      </c>
      <c r="H16" s="52">
        <v>-29.784133659483501</v>
      </c>
      <c r="I16" s="51">
        <v>29560.738499999999</v>
      </c>
      <c r="J16" s="52">
        <v>6.2462192947347299</v>
      </c>
      <c r="K16" s="51">
        <v>17040.709800000001</v>
      </c>
      <c r="L16" s="52">
        <v>2.5282783581100299</v>
      </c>
      <c r="M16" s="52">
        <v>0.73471286389725399</v>
      </c>
      <c r="N16" s="51">
        <v>23157727.7947</v>
      </c>
      <c r="O16" s="51">
        <v>355324192.13510001</v>
      </c>
      <c r="P16" s="51">
        <v>24718</v>
      </c>
      <c r="Q16" s="51">
        <v>19622</v>
      </c>
      <c r="R16" s="52">
        <v>25.9708490469881</v>
      </c>
      <c r="S16" s="51">
        <v>19.146294032688701</v>
      </c>
      <c r="T16" s="51">
        <v>21.006139715625299</v>
      </c>
      <c r="U16" s="53">
        <v>-9.7138677582264403</v>
      </c>
    </row>
    <row r="17" spans="1:21" ht="12" thickBot="1">
      <c r="A17" s="75"/>
      <c r="B17" s="64" t="s">
        <v>15</v>
      </c>
      <c r="C17" s="65"/>
      <c r="D17" s="51">
        <v>398523.63400000002</v>
      </c>
      <c r="E17" s="51">
        <v>523519.57250000001</v>
      </c>
      <c r="F17" s="52">
        <v>76.123922568339097</v>
      </c>
      <c r="G17" s="51">
        <v>422175.07659999997</v>
      </c>
      <c r="H17" s="52">
        <v>-5.6022830126490701</v>
      </c>
      <c r="I17" s="51">
        <v>46436.344700000001</v>
      </c>
      <c r="J17" s="52">
        <v>11.652093060056799</v>
      </c>
      <c r="K17" s="51">
        <v>44832.970099999999</v>
      </c>
      <c r="L17" s="52">
        <v>10.6195208066435</v>
      </c>
      <c r="M17" s="52">
        <v>3.5763291979623003E-2</v>
      </c>
      <c r="N17" s="51">
        <v>15424697.0068</v>
      </c>
      <c r="O17" s="51">
        <v>337271880.79220003</v>
      </c>
      <c r="P17" s="51">
        <v>8745</v>
      </c>
      <c r="Q17" s="51">
        <v>7947</v>
      </c>
      <c r="R17" s="52">
        <v>10.0415251038128</v>
      </c>
      <c r="S17" s="51">
        <v>45.571599085191501</v>
      </c>
      <c r="T17" s="51">
        <v>53.048509815024502</v>
      </c>
      <c r="U17" s="53">
        <v>-16.406952751110701</v>
      </c>
    </row>
    <row r="18" spans="1:21" ht="12" thickBot="1">
      <c r="A18" s="75"/>
      <c r="B18" s="64" t="s">
        <v>16</v>
      </c>
      <c r="C18" s="65"/>
      <c r="D18" s="51">
        <v>1348305.9728000001</v>
      </c>
      <c r="E18" s="51">
        <v>1411393.8430000001</v>
      </c>
      <c r="F18" s="52">
        <v>95.530101642933104</v>
      </c>
      <c r="G18" s="51">
        <v>1284430.3478000001</v>
      </c>
      <c r="H18" s="52">
        <v>4.9730703661282396</v>
      </c>
      <c r="I18" s="51">
        <v>220140.9025</v>
      </c>
      <c r="J18" s="52">
        <v>16.327221486888298</v>
      </c>
      <c r="K18" s="51">
        <v>201606.81770000001</v>
      </c>
      <c r="L18" s="52">
        <v>15.6962047841143</v>
      </c>
      <c r="M18" s="52">
        <v>9.1931835497643999E-2</v>
      </c>
      <c r="N18" s="51">
        <v>48042239.964299999</v>
      </c>
      <c r="O18" s="51">
        <v>731628434.09560001</v>
      </c>
      <c r="P18" s="51">
        <v>65885</v>
      </c>
      <c r="Q18" s="51">
        <v>51199</v>
      </c>
      <c r="R18" s="52">
        <v>28.684153987382601</v>
      </c>
      <c r="S18" s="51">
        <v>20.4645362798816</v>
      </c>
      <c r="T18" s="51">
        <v>20.281974167464199</v>
      </c>
      <c r="U18" s="53">
        <v>0.89209015010457304</v>
      </c>
    </row>
    <row r="19" spans="1:21" ht="12" thickBot="1">
      <c r="A19" s="75"/>
      <c r="B19" s="64" t="s">
        <v>17</v>
      </c>
      <c r="C19" s="65"/>
      <c r="D19" s="51">
        <v>640642.79280000005</v>
      </c>
      <c r="E19" s="51">
        <v>835563.57369999995</v>
      </c>
      <c r="F19" s="52">
        <v>76.671938912216902</v>
      </c>
      <c r="G19" s="51">
        <v>634593.83550000004</v>
      </c>
      <c r="H19" s="52">
        <v>0.95320139617083299</v>
      </c>
      <c r="I19" s="51">
        <v>47082.224000000002</v>
      </c>
      <c r="J19" s="52">
        <v>7.3492162136440999</v>
      </c>
      <c r="K19" s="51">
        <v>25702.5072</v>
      </c>
      <c r="L19" s="52">
        <v>4.0502295739681804</v>
      </c>
      <c r="M19" s="52">
        <v>0.83181444649104097</v>
      </c>
      <c r="N19" s="51">
        <v>19379409.024099998</v>
      </c>
      <c r="O19" s="51">
        <v>232403160.3355</v>
      </c>
      <c r="P19" s="51">
        <v>13053</v>
      </c>
      <c r="Q19" s="51">
        <v>9860</v>
      </c>
      <c r="R19" s="52">
        <v>32.383367139959397</v>
      </c>
      <c r="S19" s="51">
        <v>49.080118961158398</v>
      </c>
      <c r="T19" s="51">
        <v>42.751513935091303</v>
      </c>
      <c r="U19" s="53">
        <v>12.8944370144569</v>
      </c>
    </row>
    <row r="20" spans="1:21" ht="12" thickBot="1">
      <c r="A20" s="75"/>
      <c r="B20" s="64" t="s">
        <v>18</v>
      </c>
      <c r="C20" s="65"/>
      <c r="D20" s="51">
        <v>860939.66379999998</v>
      </c>
      <c r="E20" s="51">
        <v>1097292.2102000001</v>
      </c>
      <c r="F20" s="52">
        <v>78.460382366432697</v>
      </c>
      <c r="G20" s="51">
        <v>920280.30900000001</v>
      </c>
      <c r="H20" s="52">
        <v>-6.4481054978217403</v>
      </c>
      <c r="I20" s="51">
        <v>96404.434999999998</v>
      </c>
      <c r="J20" s="52">
        <v>11.1975831819029</v>
      </c>
      <c r="K20" s="51">
        <v>71189.756999999998</v>
      </c>
      <c r="L20" s="52">
        <v>7.7356601356989403</v>
      </c>
      <c r="M20" s="52">
        <v>0.35418969051966298</v>
      </c>
      <c r="N20" s="51">
        <v>46022700.023800001</v>
      </c>
      <c r="O20" s="51">
        <v>405755603.85860002</v>
      </c>
      <c r="P20" s="51">
        <v>38887</v>
      </c>
      <c r="Q20" s="51">
        <v>32321</v>
      </c>
      <c r="R20" s="52">
        <v>20.314965502305</v>
      </c>
      <c r="S20" s="51">
        <v>22.1395238460154</v>
      </c>
      <c r="T20" s="51">
        <v>24.7916300021658</v>
      </c>
      <c r="U20" s="53">
        <v>-11.9790568875659</v>
      </c>
    </row>
    <row r="21" spans="1:21" ht="12" thickBot="1">
      <c r="A21" s="75"/>
      <c r="B21" s="64" t="s">
        <v>19</v>
      </c>
      <c r="C21" s="65"/>
      <c r="D21" s="51">
        <v>320792.84159999999</v>
      </c>
      <c r="E21" s="51">
        <v>329736.89010000002</v>
      </c>
      <c r="F21" s="52">
        <v>97.287519604710397</v>
      </c>
      <c r="G21" s="51">
        <v>325184.70380000002</v>
      </c>
      <c r="H21" s="52">
        <v>-1.35057465762632</v>
      </c>
      <c r="I21" s="51">
        <v>44785.891499999998</v>
      </c>
      <c r="J21" s="52">
        <v>13.961000899092401</v>
      </c>
      <c r="K21" s="51">
        <v>29799.1924</v>
      </c>
      <c r="L21" s="52">
        <v>9.1637743263371796</v>
      </c>
      <c r="M21" s="52">
        <v>0.50292299532251705</v>
      </c>
      <c r="N21" s="51">
        <v>13119274.471899999</v>
      </c>
      <c r="O21" s="51">
        <v>143114501.11719999</v>
      </c>
      <c r="P21" s="51">
        <v>26868</v>
      </c>
      <c r="Q21" s="51">
        <v>22613</v>
      </c>
      <c r="R21" s="52">
        <v>18.8166099146509</v>
      </c>
      <c r="S21" s="51">
        <v>11.939587673068299</v>
      </c>
      <c r="T21" s="51">
        <v>11.562692327422299</v>
      </c>
      <c r="U21" s="53">
        <v>3.1566864448443401</v>
      </c>
    </row>
    <row r="22" spans="1:21" ht="12" thickBot="1">
      <c r="A22" s="75"/>
      <c r="B22" s="64" t="s">
        <v>20</v>
      </c>
      <c r="C22" s="65"/>
      <c r="D22" s="51">
        <v>976393.87219999998</v>
      </c>
      <c r="E22" s="51">
        <v>919362.49399999995</v>
      </c>
      <c r="F22" s="52">
        <v>106.203361413175</v>
      </c>
      <c r="G22" s="51">
        <v>911722.92169999995</v>
      </c>
      <c r="H22" s="52">
        <v>7.0932680270245196</v>
      </c>
      <c r="I22" s="51">
        <v>123627.511</v>
      </c>
      <c r="J22" s="52">
        <v>12.6616434740054</v>
      </c>
      <c r="K22" s="51">
        <v>36411.660000000003</v>
      </c>
      <c r="L22" s="52">
        <v>3.9937199266753902</v>
      </c>
      <c r="M22" s="52">
        <v>2.3952725857596202</v>
      </c>
      <c r="N22" s="51">
        <v>29287609.245299999</v>
      </c>
      <c r="O22" s="51">
        <v>464736418.64899999</v>
      </c>
      <c r="P22" s="51">
        <v>57679</v>
      </c>
      <c r="Q22" s="51">
        <v>45162</v>
      </c>
      <c r="R22" s="52">
        <v>27.715778752048202</v>
      </c>
      <c r="S22" s="51">
        <v>16.9280651918376</v>
      </c>
      <c r="T22" s="51">
        <v>17.070010774545</v>
      </c>
      <c r="U22" s="53">
        <v>-0.838522188441437</v>
      </c>
    </row>
    <row r="23" spans="1:21" ht="12" thickBot="1">
      <c r="A23" s="75"/>
      <c r="B23" s="64" t="s">
        <v>21</v>
      </c>
      <c r="C23" s="65"/>
      <c r="D23" s="51">
        <v>2014721.0719000001</v>
      </c>
      <c r="E23" s="51">
        <v>2347534.6288999999</v>
      </c>
      <c r="F23" s="52">
        <v>85.822847812219607</v>
      </c>
      <c r="G23" s="51">
        <v>2233138.9741000002</v>
      </c>
      <c r="H23" s="52">
        <v>-9.7807572539468506</v>
      </c>
      <c r="I23" s="51">
        <v>281069.55560000002</v>
      </c>
      <c r="J23" s="52">
        <v>13.950792470490001</v>
      </c>
      <c r="K23" s="51">
        <v>233503.80249999999</v>
      </c>
      <c r="L23" s="52">
        <v>10.456304117575399</v>
      </c>
      <c r="M23" s="52">
        <v>0.203704404770882</v>
      </c>
      <c r="N23" s="51">
        <v>85458554.616999999</v>
      </c>
      <c r="O23" s="51">
        <v>1041766742.4862</v>
      </c>
      <c r="P23" s="51">
        <v>72141</v>
      </c>
      <c r="Q23" s="51">
        <v>56423</v>
      </c>
      <c r="R23" s="52">
        <v>27.857434025131599</v>
      </c>
      <c r="S23" s="51">
        <v>27.9275456661261</v>
      </c>
      <c r="T23" s="51">
        <v>27.681387124045202</v>
      </c>
      <c r="U23" s="53">
        <v>0.88141845697335997</v>
      </c>
    </row>
    <row r="24" spans="1:21" ht="12" thickBot="1">
      <c r="A24" s="75"/>
      <c r="B24" s="64" t="s">
        <v>22</v>
      </c>
      <c r="C24" s="65"/>
      <c r="D24" s="51">
        <v>249634.05129999999</v>
      </c>
      <c r="E24" s="51">
        <v>271566.60950000002</v>
      </c>
      <c r="F24" s="52">
        <v>91.923691119323706</v>
      </c>
      <c r="G24" s="51">
        <v>223509.2261</v>
      </c>
      <c r="H24" s="52">
        <v>11.6884773196394</v>
      </c>
      <c r="I24" s="51">
        <v>41118.9306</v>
      </c>
      <c r="J24" s="52">
        <v>16.471683404514799</v>
      </c>
      <c r="K24" s="51">
        <v>37044.177900000002</v>
      </c>
      <c r="L24" s="52">
        <v>16.573892069863</v>
      </c>
      <c r="M24" s="52">
        <v>0.10999711509321999</v>
      </c>
      <c r="N24" s="51">
        <v>7055193.5432000002</v>
      </c>
      <c r="O24" s="51">
        <v>96083620.497099996</v>
      </c>
      <c r="P24" s="51">
        <v>25687</v>
      </c>
      <c r="Q24" s="51">
        <v>22441</v>
      </c>
      <c r="R24" s="52">
        <v>14.4645960518693</v>
      </c>
      <c r="S24" s="51">
        <v>9.7183030832716906</v>
      </c>
      <c r="T24" s="51">
        <v>9.4277921260193391</v>
      </c>
      <c r="U24" s="53">
        <v>2.9893177313271599</v>
      </c>
    </row>
    <row r="25" spans="1:21" ht="12" thickBot="1">
      <c r="A25" s="75"/>
      <c r="B25" s="64" t="s">
        <v>23</v>
      </c>
      <c r="C25" s="65"/>
      <c r="D25" s="51">
        <v>382581.89620000002</v>
      </c>
      <c r="E25" s="51">
        <v>325889.30739999999</v>
      </c>
      <c r="F25" s="52">
        <v>117.39627152922</v>
      </c>
      <c r="G25" s="51">
        <v>280601.19790000003</v>
      </c>
      <c r="H25" s="52">
        <v>36.343643242871501</v>
      </c>
      <c r="I25" s="51">
        <v>30153.596799999999</v>
      </c>
      <c r="J25" s="52">
        <v>7.88160576846448</v>
      </c>
      <c r="K25" s="51">
        <v>18187.7359</v>
      </c>
      <c r="L25" s="52">
        <v>6.48170287087716</v>
      </c>
      <c r="M25" s="52">
        <v>0.657908217151977</v>
      </c>
      <c r="N25" s="51">
        <v>10234334.025599999</v>
      </c>
      <c r="O25" s="51">
        <v>108627520.639</v>
      </c>
      <c r="P25" s="51">
        <v>23781</v>
      </c>
      <c r="Q25" s="51">
        <v>20403</v>
      </c>
      <c r="R25" s="52">
        <v>16.556388766357902</v>
      </c>
      <c r="S25" s="51">
        <v>16.087712720238802</v>
      </c>
      <c r="T25" s="51">
        <v>15.4539945841298</v>
      </c>
      <c r="U25" s="53">
        <v>3.9391437871203601</v>
      </c>
    </row>
    <row r="26" spans="1:21" ht="12" thickBot="1">
      <c r="A26" s="75"/>
      <c r="B26" s="64" t="s">
        <v>24</v>
      </c>
      <c r="C26" s="65"/>
      <c r="D26" s="51">
        <v>588932.98479999998</v>
      </c>
      <c r="E26" s="51">
        <v>603332.26399999997</v>
      </c>
      <c r="F26" s="52">
        <v>97.613374908125294</v>
      </c>
      <c r="G26" s="51">
        <v>524802.11549999996</v>
      </c>
      <c r="H26" s="52">
        <v>12.2200096771523</v>
      </c>
      <c r="I26" s="51">
        <v>132032.55780000001</v>
      </c>
      <c r="J26" s="52">
        <v>22.418944295476699</v>
      </c>
      <c r="K26" s="51">
        <v>121622.0319</v>
      </c>
      <c r="L26" s="52">
        <v>23.174836439850399</v>
      </c>
      <c r="M26" s="52">
        <v>8.5597368645837002E-2</v>
      </c>
      <c r="N26" s="51">
        <v>15171194.3575</v>
      </c>
      <c r="O26" s="51">
        <v>215068302.44600001</v>
      </c>
      <c r="P26" s="51">
        <v>46004</v>
      </c>
      <c r="Q26" s="51">
        <v>37859</v>
      </c>
      <c r="R26" s="52">
        <v>21.514038933939101</v>
      </c>
      <c r="S26" s="51">
        <v>12.801777775845601</v>
      </c>
      <c r="T26" s="51">
        <v>12.696611981299</v>
      </c>
      <c r="U26" s="53">
        <v>0.821493673675327</v>
      </c>
    </row>
    <row r="27" spans="1:21" ht="12" thickBot="1">
      <c r="A27" s="75"/>
      <c r="B27" s="64" t="s">
        <v>25</v>
      </c>
      <c r="C27" s="65"/>
      <c r="D27" s="51">
        <v>271395.49300000002</v>
      </c>
      <c r="E27" s="51">
        <v>249863.28349999999</v>
      </c>
      <c r="F27" s="52">
        <v>108.617596470511</v>
      </c>
      <c r="G27" s="51">
        <v>233287.54329999999</v>
      </c>
      <c r="H27" s="52">
        <v>16.335184108392099</v>
      </c>
      <c r="I27" s="51">
        <v>72657.887499999997</v>
      </c>
      <c r="J27" s="52">
        <v>26.771958036900799</v>
      </c>
      <c r="K27" s="51">
        <v>63743.420400000003</v>
      </c>
      <c r="L27" s="52">
        <v>27.3239708808747</v>
      </c>
      <c r="M27" s="52">
        <v>0.13984921179410101</v>
      </c>
      <c r="N27" s="51">
        <v>6773324.4998000003</v>
      </c>
      <c r="O27" s="51">
        <v>87615867.161300004</v>
      </c>
      <c r="P27" s="51">
        <v>34278</v>
      </c>
      <c r="Q27" s="51">
        <v>26604</v>
      </c>
      <c r="R27" s="52">
        <v>28.845286423094301</v>
      </c>
      <c r="S27" s="51">
        <v>7.9174833129120703</v>
      </c>
      <c r="T27" s="51">
        <v>7.67048928356638</v>
      </c>
      <c r="U27" s="53">
        <v>3.1196027776008801</v>
      </c>
    </row>
    <row r="28" spans="1:21" ht="12" thickBot="1">
      <c r="A28" s="75"/>
      <c r="B28" s="64" t="s">
        <v>26</v>
      </c>
      <c r="C28" s="65"/>
      <c r="D28" s="51">
        <v>1182597.5704000001</v>
      </c>
      <c r="E28" s="51">
        <v>1059847.6041999999</v>
      </c>
      <c r="F28" s="52">
        <v>111.58185060885801</v>
      </c>
      <c r="G28" s="51">
        <v>974791.24129999999</v>
      </c>
      <c r="H28" s="52">
        <v>21.318034087264198</v>
      </c>
      <c r="I28" s="51">
        <v>64417.297299999998</v>
      </c>
      <c r="J28" s="52">
        <v>5.4471021176046897</v>
      </c>
      <c r="K28" s="51">
        <v>39544.735800000002</v>
      </c>
      <c r="L28" s="52">
        <v>4.0567389328675496</v>
      </c>
      <c r="M28" s="52">
        <v>0.62897275697565802</v>
      </c>
      <c r="N28" s="51">
        <v>34626010.187799998</v>
      </c>
      <c r="O28" s="51">
        <v>328637618.7834</v>
      </c>
      <c r="P28" s="51">
        <v>51041</v>
      </c>
      <c r="Q28" s="51">
        <v>47400</v>
      </c>
      <c r="R28" s="52">
        <v>7.6814345991561099</v>
      </c>
      <c r="S28" s="51">
        <v>23.1695611449619</v>
      </c>
      <c r="T28" s="51">
        <v>22.8846719683544</v>
      </c>
      <c r="U28" s="53">
        <v>1.22958382692287</v>
      </c>
    </row>
    <row r="29" spans="1:21" ht="12" thickBot="1">
      <c r="A29" s="75"/>
      <c r="B29" s="64" t="s">
        <v>27</v>
      </c>
      <c r="C29" s="65"/>
      <c r="D29" s="51">
        <v>714513.36990000005</v>
      </c>
      <c r="E29" s="51">
        <v>639303.3358</v>
      </c>
      <c r="F29" s="52">
        <v>111.76437379383999</v>
      </c>
      <c r="G29" s="51">
        <v>606998.86499999999</v>
      </c>
      <c r="H29" s="52">
        <v>17.712472147703298</v>
      </c>
      <c r="I29" s="51">
        <v>106637.92720000001</v>
      </c>
      <c r="J29" s="52">
        <v>14.9245530863789</v>
      </c>
      <c r="K29" s="51">
        <v>80300.971399999995</v>
      </c>
      <c r="L29" s="52">
        <v>13.229179827214301</v>
      </c>
      <c r="M29" s="52">
        <v>0.32797804734900199</v>
      </c>
      <c r="N29" s="51">
        <v>18922562.777100001</v>
      </c>
      <c r="O29" s="51">
        <v>231669338.65560001</v>
      </c>
      <c r="P29" s="51">
        <v>121353</v>
      </c>
      <c r="Q29" s="51">
        <v>111012</v>
      </c>
      <c r="R29" s="52">
        <v>9.3152091665765795</v>
      </c>
      <c r="S29" s="51">
        <v>5.8878920990828396</v>
      </c>
      <c r="T29" s="51">
        <v>6.0667661405974096</v>
      </c>
      <c r="U29" s="53">
        <v>-3.0379979541818498</v>
      </c>
    </row>
    <row r="30" spans="1:21" ht="12" thickBot="1">
      <c r="A30" s="75"/>
      <c r="B30" s="64" t="s">
        <v>28</v>
      </c>
      <c r="C30" s="65"/>
      <c r="D30" s="51">
        <v>721576.55229999998</v>
      </c>
      <c r="E30" s="51">
        <v>792606.48919999995</v>
      </c>
      <c r="F30" s="52">
        <v>91.038436113273306</v>
      </c>
      <c r="G30" s="51">
        <v>689539.47900000005</v>
      </c>
      <c r="H30" s="52">
        <v>4.6461550463305699</v>
      </c>
      <c r="I30" s="51">
        <v>102974.80499999999</v>
      </c>
      <c r="J30" s="52">
        <v>14.270808089837701</v>
      </c>
      <c r="K30" s="51">
        <v>81169.767800000001</v>
      </c>
      <c r="L30" s="52">
        <v>11.771591079558799</v>
      </c>
      <c r="M30" s="52">
        <v>0.26863495844569801</v>
      </c>
      <c r="N30" s="51">
        <v>24041568.0119</v>
      </c>
      <c r="O30" s="51">
        <v>405086051.33759999</v>
      </c>
      <c r="P30" s="51">
        <v>64254</v>
      </c>
      <c r="Q30" s="51">
        <v>53619</v>
      </c>
      <c r="R30" s="52">
        <v>19.834387064286901</v>
      </c>
      <c r="S30" s="51">
        <v>11.2300643119495</v>
      </c>
      <c r="T30" s="51">
        <v>11.021803110837601</v>
      </c>
      <c r="U30" s="53">
        <v>1.8544969585817199</v>
      </c>
    </row>
    <row r="31" spans="1:21" ht="12" thickBot="1">
      <c r="A31" s="75"/>
      <c r="B31" s="64" t="s">
        <v>29</v>
      </c>
      <c r="C31" s="65"/>
      <c r="D31" s="51">
        <v>654885.9915</v>
      </c>
      <c r="E31" s="51">
        <v>628797.98919999995</v>
      </c>
      <c r="F31" s="52">
        <v>104.14886859501399</v>
      </c>
      <c r="G31" s="51">
        <v>594825.18709999998</v>
      </c>
      <c r="H31" s="52">
        <v>10.097219435649601</v>
      </c>
      <c r="I31" s="51">
        <v>36725.8819</v>
      </c>
      <c r="J31" s="52">
        <v>5.6079809885504304</v>
      </c>
      <c r="K31" s="51">
        <v>25963.2889</v>
      </c>
      <c r="L31" s="52">
        <v>4.3648603763033202</v>
      </c>
      <c r="M31" s="52">
        <v>0.41453118830411401</v>
      </c>
      <c r="N31" s="51">
        <v>46495060.585299999</v>
      </c>
      <c r="O31" s="51">
        <v>411752467.20770001</v>
      </c>
      <c r="P31" s="51">
        <v>26696</v>
      </c>
      <c r="Q31" s="51">
        <v>22453</v>
      </c>
      <c r="R31" s="52">
        <v>18.897252037589599</v>
      </c>
      <c r="S31" s="51">
        <v>24.5312403169014</v>
      </c>
      <c r="T31" s="51">
        <v>23.867439233064601</v>
      </c>
      <c r="U31" s="53">
        <v>2.70594179202361</v>
      </c>
    </row>
    <row r="32" spans="1:21" ht="12" thickBot="1">
      <c r="A32" s="75"/>
      <c r="B32" s="64" t="s">
        <v>30</v>
      </c>
      <c r="C32" s="65"/>
      <c r="D32" s="51">
        <v>106841.0886</v>
      </c>
      <c r="E32" s="51">
        <v>125758.02099999999</v>
      </c>
      <c r="F32" s="52">
        <v>84.957673276362996</v>
      </c>
      <c r="G32" s="51">
        <v>110604.1051</v>
      </c>
      <c r="H32" s="52">
        <v>-3.4022394526837498</v>
      </c>
      <c r="I32" s="51">
        <v>29322.675299999999</v>
      </c>
      <c r="J32" s="52">
        <v>27.4451296633456</v>
      </c>
      <c r="K32" s="51">
        <v>31556.593199999999</v>
      </c>
      <c r="L32" s="52">
        <v>28.531122937497599</v>
      </c>
      <c r="M32" s="52">
        <v>-7.0790845064985994E-2</v>
      </c>
      <c r="N32" s="51">
        <v>2708848.6167000001</v>
      </c>
      <c r="O32" s="51">
        <v>40960832.591899998</v>
      </c>
      <c r="P32" s="51">
        <v>22969</v>
      </c>
      <c r="Q32" s="51">
        <v>19402</v>
      </c>
      <c r="R32" s="52">
        <v>18.3847026079786</v>
      </c>
      <c r="S32" s="51">
        <v>4.6515341808524502</v>
      </c>
      <c r="T32" s="51">
        <v>4.5994392897639402</v>
      </c>
      <c r="U32" s="53">
        <v>1.1199507315877599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39.557600000000001</v>
      </c>
      <c r="O33" s="51">
        <v>313.17630000000003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218122.44070000001</v>
      </c>
      <c r="E35" s="51">
        <v>224592.51800000001</v>
      </c>
      <c r="F35" s="52">
        <v>97.119192857528802</v>
      </c>
      <c r="G35" s="51">
        <v>186596.84</v>
      </c>
      <c r="H35" s="52">
        <v>16.8950346104468</v>
      </c>
      <c r="I35" s="51">
        <v>24834.197</v>
      </c>
      <c r="J35" s="52">
        <v>11.3854388023084</v>
      </c>
      <c r="K35" s="51">
        <v>16337.1924</v>
      </c>
      <c r="L35" s="52">
        <v>8.7553424806122102</v>
      </c>
      <c r="M35" s="52">
        <v>0.52010188727409501</v>
      </c>
      <c r="N35" s="51">
        <v>6562872.3494999995</v>
      </c>
      <c r="O35" s="51">
        <v>65336177.893299997</v>
      </c>
      <c r="P35" s="51">
        <v>14626</v>
      </c>
      <c r="Q35" s="51">
        <v>12425</v>
      </c>
      <c r="R35" s="52">
        <v>17.714285714285701</v>
      </c>
      <c r="S35" s="51">
        <v>14.913335204430499</v>
      </c>
      <c r="T35" s="51">
        <v>14.8784706961771</v>
      </c>
      <c r="U35" s="53">
        <v>0.23378075913594901</v>
      </c>
    </row>
    <row r="36" spans="1:21" ht="12" thickBot="1">
      <c r="A36" s="75"/>
      <c r="B36" s="64" t="s">
        <v>69</v>
      </c>
      <c r="C36" s="65"/>
      <c r="D36" s="51">
        <v>67970.98</v>
      </c>
      <c r="E36" s="54"/>
      <c r="F36" s="54"/>
      <c r="G36" s="54"/>
      <c r="H36" s="54"/>
      <c r="I36" s="51">
        <v>1467.52</v>
      </c>
      <c r="J36" s="52">
        <v>2.1590390487234399</v>
      </c>
      <c r="K36" s="54"/>
      <c r="L36" s="54"/>
      <c r="M36" s="54"/>
      <c r="N36" s="51">
        <v>3519025.74</v>
      </c>
      <c r="O36" s="51">
        <v>31409036.140000001</v>
      </c>
      <c r="P36" s="51">
        <v>55</v>
      </c>
      <c r="Q36" s="51">
        <v>46</v>
      </c>
      <c r="R36" s="52">
        <v>19.565217391304301</v>
      </c>
      <c r="S36" s="51">
        <v>1235.836</v>
      </c>
      <c r="T36" s="51">
        <v>1273.2452173913</v>
      </c>
      <c r="U36" s="53">
        <v>-3.0270373570040299</v>
      </c>
    </row>
    <row r="37" spans="1:21" ht="12" thickBot="1">
      <c r="A37" s="75"/>
      <c r="B37" s="64" t="s">
        <v>36</v>
      </c>
      <c r="C37" s="65"/>
      <c r="D37" s="51">
        <v>118840.23</v>
      </c>
      <c r="E37" s="51">
        <v>55493.820699999997</v>
      </c>
      <c r="F37" s="52">
        <v>214.15038377417</v>
      </c>
      <c r="G37" s="51">
        <v>153019.68</v>
      </c>
      <c r="H37" s="52">
        <v>-22.336636699279499</v>
      </c>
      <c r="I37" s="51">
        <v>-9383.94</v>
      </c>
      <c r="J37" s="52">
        <v>-7.8962654313274196</v>
      </c>
      <c r="K37" s="51">
        <v>-9658.27</v>
      </c>
      <c r="L37" s="52">
        <v>-6.3117829026959198</v>
      </c>
      <c r="M37" s="52">
        <v>-2.8403637504439E-2</v>
      </c>
      <c r="N37" s="51">
        <v>12050192.9</v>
      </c>
      <c r="O37" s="51">
        <v>160115747.63999999</v>
      </c>
      <c r="P37" s="51">
        <v>60</v>
      </c>
      <c r="Q37" s="51">
        <v>63</v>
      </c>
      <c r="R37" s="52">
        <v>-4.7619047619047699</v>
      </c>
      <c r="S37" s="51">
        <v>1980.6704999999999</v>
      </c>
      <c r="T37" s="51">
        <v>2239.1534920634899</v>
      </c>
      <c r="U37" s="53">
        <v>-13.0502772704239</v>
      </c>
    </row>
    <row r="38" spans="1:21" ht="12" thickBot="1">
      <c r="A38" s="75"/>
      <c r="B38" s="64" t="s">
        <v>37</v>
      </c>
      <c r="C38" s="65"/>
      <c r="D38" s="51">
        <v>63599.98</v>
      </c>
      <c r="E38" s="51">
        <v>30831.754700000001</v>
      </c>
      <c r="F38" s="52">
        <v>206.28076675765701</v>
      </c>
      <c r="G38" s="51">
        <v>-4206.83</v>
      </c>
      <c r="H38" s="52">
        <v>-1611.82671988172</v>
      </c>
      <c r="I38" s="51">
        <v>-3655.56</v>
      </c>
      <c r="J38" s="52">
        <v>-5.7477376565212799</v>
      </c>
      <c r="K38" s="51">
        <v>3525.67</v>
      </c>
      <c r="L38" s="52">
        <v>-83.808235654875503</v>
      </c>
      <c r="M38" s="52">
        <v>-2.0368412245048502</v>
      </c>
      <c r="N38" s="51">
        <v>6709603.5700000003</v>
      </c>
      <c r="O38" s="51">
        <v>140221788.58000001</v>
      </c>
      <c r="P38" s="51">
        <v>21</v>
      </c>
      <c r="Q38" s="51">
        <v>11</v>
      </c>
      <c r="R38" s="52">
        <v>90.909090909090907</v>
      </c>
      <c r="S38" s="51">
        <v>3028.5704761904799</v>
      </c>
      <c r="T38" s="51">
        <v>1559.98545454545</v>
      </c>
      <c r="U38" s="53">
        <v>48.491030114389098</v>
      </c>
    </row>
    <row r="39" spans="1:21" ht="12" thickBot="1">
      <c r="A39" s="75"/>
      <c r="B39" s="64" t="s">
        <v>38</v>
      </c>
      <c r="C39" s="65"/>
      <c r="D39" s="51">
        <v>83076.11</v>
      </c>
      <c r="E39" s="51">
        <v>28921.5239</v>
      </c>
      <c r="F39" s="52">
        <v>287.24665507684398</v>
      </c>
      <c r="G39" s="51">
        <v>63934.27</v>
      </c>
      <c r="H39" s="52">
        <v>29.939874186410499</v>
      </c>
      <c r="I39" s="51">
        <v>-8002.62</v>
      </c>
      <c r="J39" s="52">
        <v>-9.6328776106632805</v>
      </c>
      <c r="K39" s="51">
        <v>-4055.56</v>
      </c>
      <c r="L39" s="52">
        <v>-6.34332729536131</v>
      </c>
      <c r="M39" s="52">
        <v>0.97324660466125501</v>
      </c>
      <c r="N39" s="51">
        <v>6408463.5499999998</v>
      </c>
      <c r="O39" s="51">
        <v>106437882.69</v>
      </c>
      <c r="P39" s="51">
        <v>44</v>
      </c>
      <c r="Q39" s="51">
        <v>36</v>
      </c>
      <c r="R39" s="52">
        <v>22.2222222222222</v>
      </c>
      <c r="S39" s="51">
        <v>1888.09340909091</v>
      </c>
      <c r="T39" s="51">
        <v>1981.29277777778</v>
      </c>
      <c r="U39" s="53">
        <v>-4.9361630223444699</v>
      </c>
    </row>
    <row r="40" spans="1:21" ht="12" thickBot="1">
      <c r="A40" s="75"/>
      <c r="B40" s="64" t="s">
        <v>72</v>
      </c>
      <c r="C40" s="65"/>
      <c r="D40" s="51">
        <v>0.85</v>
      </c>
      <c r="E40" s="54"/>
      <c r="F40" s="54"/>
      <c r="G40" s="51">
        <v>34.19</v>
      </c>
      <c r="H40" s="52">
        <v>-97.513892951155299</v>
      </c>
      <c r="I40" s="51">
        <v>0.76</v>
      </c>
      <c r="J40" s="52">
        <v>89.411764705882405</v>
      </c>
      <c r="K40" s="51">
        <v>-5973.19</v>
      </c>
      <c r="L40" s="52">
        <v>-17470.576191869</v>
      </c>
      <c r="M40" s="52">
        <v>-1.0001272351959301</v>
      </c>
      <c r="N40" s="51">
        <v>344.88</v>
      </c>
      <c r="O40" s="51">
        <v>4606.4799999999996</v>
      </c>
      <c r="P40" s="51">
        <v>1</v>
      </c>
      <c r="Q40" s="54"/>
      <c r="R40" s="54"/>
      <c r="S40" s="51">
        <v>0.85</v>
      </c>
      <c r="T40" s="54"/>
      <c r="U40" s="55"/>
    </row>
    <row r="41" spans="1:21" ht="12" thickBot="1">
      <c r="A41" s="75"/>
      <c r="B41" s="64" t="s">
        <v>33</v>
      </c>
      <c r="C41" s="65"/>
      <c r="D41" s="51">
        <v>64059.828399999999</v>
      </c>
      <c r="E41" s="51">
        <v>77357.279500000004</v>
      </c>
      <c r="F41" s="52">
        <v>82.8103428844082</v>
      </c>
      <c r="G41" s="51">
        <v>158623.33410000001</v>
      </c>
      <c r="H41" s="52">
        <v>-59.615129285067802</v>
      </c>
      <c r="I41" s="51">
        <v>3322.3076999999998</v>
      </c>
      <c r="J41" s="52">
        <v>5.18625757043083</v>
      </c>
      <c r="K41" s="51">
        <v>8185.0806000000002</v>
      </c>
      <c r="L41" s="52">
        <v>5.1600734825305903</v>
      </c>
      <c r="M41" s="52">
        <v>-0.59410201776143801</v>
      </c>
      <c r="N41" s="51">
        <v>3003215.8424</v>
      </c>
      <c r="O41" s="51">
        <v>63303854.9683</v>
      </c>
      <c r="P41" s="51">
        <v>177</v>
      </c>
      <c r="Q41" s="51">
        <v>130</v>
      </c>
      <c r="R41" s="52">
        <v>36.153846153846203</v>
      </c>
      <c r="S41" s="51">
        <v>361.919934463277</v>
      </c>
      <c r="T41" s="51">
        <v>681.18999692307705</v>
      </c>
      <c r="U41" s="53">
        <v>-88.215660995096599</v>
      </c>
    </row>
    <row r="42" spans="1:21" ht="12" thickBot="1">
      <c r="A42" s="75"/>
      <c r="B42" s="64" t="s">
        <v>34</v>
      </c>
      <c r="C42" s="65"/>
      <c r="D42" s="51">
        <v>517259.40330000001</v>
      </c>
      <c r="E42" s="51">
        <v>243941.12179999999</v>
      </c>
      <c r="F42" s="52">
        <v>212.04272550820099</v>
      </c>
      <c r="G42" s="51">
        <v>401501.97619999998</v>
      </c>
      <c r="H42" s="52">
        <v>28.831097718517299</v>
      </c>
      <c r="I42" s="51">
        <v>29372.48</v>
      </c>
      <c r="J42" s="52">
        <v>5.6784815921392804</v>
      </c>
      <c r="K42" s="51">
        <v>28784.3871</v>
      </c>
      <c r="L42" s="52">
        <v>7.1691769421482601</v>
      </c>
      <c r="M42" s="52">
        <v>2.0430968286971E-2</v>
      </c>
      <c r="N42" s="51">
        <v>12104201.4266</v>
      </c>
      <c r="O42" s="51">
        <v>161375297.55419999</v>
      </c>
      <c r="P42" s="51">
        <v>2709</v>
      </c>
      <c r="Q42" s="51">
        <v>2221</v>
      </c>
      <c r="R42" s="52">
        <v>21.972084646555601</v>
      </c>
      <c r="S42" s="51">
        <v>190.94108648948</v>
      </c>
      <c r="T42" s="51">
        <v>189.59372773525399</v>
      </c>
      <c r="U42" s="53">
        <v>0.70564108490049504</v>
      </c>
    </row>
    <row r="43" spans="1:21" ht="12" thickBot="1">
      <c r="A43" s="75"/>
      <c r="B43" s="64" t="s">
        <v>39</v>
      </c>
      <c r="C43" s="65"/>
      <c r="D43" s="51">
        <v>115930</v>
      </c>
      <c r="E43" s="51">
        <v>24939.9719</v>
      </c>
      <c r="F43" s="52">
        <v>464.83612918585499</v>
      </c>
      <c r="G43" s="51">
        <v>89690.65</v>
      </c>
      <c r="H43" s="52">
        <v>29.2553906120649</v>
      </c>
      <c r="I43" s="51">
        <v>572.66999999999996</v>
      </c>
      <c r="J43" s="52">
        <v>0.49397912533425298</v>
      </c>
      <c r="K43" s="51">
        <v>-12549.97</v>
      </c>
      <c r="L43" s="52">
        <v>-13.992506465278201</v>
      </c>
      <c r="M43" s="52">
        <v>-1.04563118477574</v>
      </c>
      <c r="N43" s="51">
        <v>7350934.3200000003</v>
      </c>
      <c r="O43" s="51">
        <v>75966066.469999999</v>
      </c>
      <c r="P43" s="51">
        <v>95</v>
      </c>
      <c r="Q43" s="51">
        <v>79</v>
      </c>
      <c r="R43" s="52">
        <v>20.253164556961998</v>
      </c>
      <c r="S43" s="51">
        <v>1220.3157894736801</v>
      </c>
      <c r="T43" s="51">
        <v>1377.2912658227799</v>
      </c>
      <c r="U43" s="53">
        <v>-12.863512682795299</v>
      </c>
    </row>
    <row r="44" spans="1:21" ht="12" thickBot="1">
      <c r="A44" s="75"/>
      <c r="B44" s="64" t="s">
        <v>40</v>
      </c>
      <c r="C44" s="65"/>
      <c r="D44" s="51">
        <v>77105.179999999993</v>
      </c>
      <c r="E44" s="51">
        <v>5169.1472999999996</v>
      </c>
      <c r="F44" s="52">
        <v>1491.6421515014699</v>
      </c>
      <c r="G44" s="51">
        <v>46739.38</v>
      </c>
      <c r="H44" s="52">
        <v>64.968341471367395</v>
      </c>
      <c r="I44" s="51">
        <v>7496.97</v>
      </c>
      <c r="J44" s="52">
        <v>9.7230432507906706</v>
      </c>
      <c r="K44" s="51">
        <v>6212.88</v>
      </c>
      <c r="L44" s="52">
        <v>13.2926025120573</v>
      </c>
      <c r="M44" s="52">
        <v>0.20668192529068599</v>
      </c>
      <c r="N44" s="51">
        <v>3081087.05</v>
      </c>
      <c r="O44" s="51">
        <v>30359984.109999999</v>
      </c>
      <c r="P44" s="51">
        <v>73</v>
      </c>
      <c r="Q44" s="51">
        <v>59</v>
      </c>
      <c r="R44" s="52">
        <v>23.728813559321999</v>
      </c>
      <c r="S44" s="51">
        <v>1056.2353424657499</v>
      </c>
      <c r="T44" s="51">
        <v>1025.8888135593199</v>
      </c>
      <c r="U44" s="53">
        <v>2.87308402648108</v>
      </c>
    </row>
    <row r="45" spans="1:21" ht="12" thickBot="1">
      <c r="A45" s="76"/>
      <c r="B45" s="64" t="s">
        <v>35</v>
      </c>
      <c r="C45" s="65"/>
      <c r="D45" s="56">
        <v>16589.429</v>
      </c>
      <c r="E45" s="57"/>
      <c r="F45" s="57"/>
      <c r="G45" s="56">
        <v>10334.779500000001</v>
      </c>
      <c r="H45" s="58">
        <v>60.5203962019703</v>
      </c>
      <c r="I45" s="56">
        <v>1451.9570000000001</v>
      </c>
      <c r="J45" s="58">
        <v>8.7523024451293701</v>
      </c>
      <c r="K45" s="56">
        <v>752.63549999999998</v>
      </c>
      <c r="L45" s="58">
        <v>7.2825501501991399</v>
      </c>
      <c r="M45" s="58">
        <v>0.92916358582607395</v>
      </c>
      <c r="N45" s="56">
        <v>356871.03220000002</v>
      </c>
      <c r="O45" s="56">
        <v>8635019.1870000008</v>
      </c>
      <c r="P45" s="56">
        <v>27</v>
      </c>
      <c r="Q45" s="56">
        <v>17</v>
      </c>
      <c r="R45" s="58">
        <v>58.823529411764703</v>
      </c>
      <c r="S45" s="56">
        <v>614.42329629629603</v>
      </c>
      <c r="T45" s="56">
        <v>277.23497647058798</v>
      </c>
      <c r="U45" s="59">
        <v>54.878830581173801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56774</v>
      </c>
      <c r="D2" s="37">
        <v>552572.23326153797</v>
      </c>
      <c r="E2" s="37">
        <v>400466.10902906</v>
      </c>
      <c r="F2" s="37">
        <v>152106.12423247899</v>
      </c>
      <c r="G2" s="37">
        <v>400466.10902906</v>
      </c>
      <c r="H2" s="37">
        <v>0.275269213826901</v>
      </c>
    </row>
    <row r="3" spans="1:8">
      <c r="A3" s="37">
        <v>2</v>
      </c>
      <c r="B3" s="37">
        <v>13</v>
      </c>
      <c r="C3" s="37">
        <v>7155</v>
      </c>
      <c r="D3" s="37">
        <v>68170.403754889907</v>
      </c>
      <c r="E3" s="37">
        <v>52132.464431571003</v>
      </c>
      <c r="F3" s="37">
        <v>16037.939323319</v>
      </c>
      <c r="G3" s="37">
        <v>52132.464431571003</v>
      </c>
      <c r="H3" s="37">
        <v>0.235262495744989</v>
      </c>
    </row>
    <row r="4" spans="1:8">
      <c r="A4" s="37">
        <v>3</v>
      </c>
      <c r="B4" s="37">
        <v>14</v>
      </c>
      <c r="C4" s="37">
        <v>101981</v>
      </c>
      <c r="D4" s="37">
        <v>96024.272073806802</v>
      </c>
      <c r="E4" s="37">
        <v>68641.4564874262</v>
      </c>
      <c r="F4" s="37">
        <v>27382.815586380599</v>
      </c>
      <c r="G4" s="37">
        <v>68641.4564874262</v>
      </c>
      <c r="H4" s="37">
        <v>0.28516556277910099</v>
      </c>
    </row>
    <row r="5" spans="1:8">
      <c r="A5" s="37">
        <v>4</v>
      </c>
      <c r="B5" s="37">
        <v>15</v>
      </c>
      <c r="C5" s="37">
        <v>5303</v>
      </c>
      <c r="D5" s="37">
        <v>101356.694876068</v>
      </c>
      <c r="E5" s="37">
        <v>76562.855214529904</v>
      </c>
      <c r="F5" s="37">
        <v>24793.839661538499</v>
      </c>
      <c r="G5" s="37">
        <v>76562.855214529904</v>
      </c>
      <c r="H5" s="37">
        <v>0.244619654299645</v>
      </c>
    </row>
    <row r="6" spans="1:8">
      <c r="A6" s="37">
        <v>5</v>
      </c>
      <c r="B6" s="37">
        <v>16</v>
      </c>
      <c r="C6" s="37">
        <v>6585</v>
      </c>
      <c r="D6" s="37">
        <v>255386.75908461501</v>
      </c>
      <c r="E6" s="37">
        <v>188722.06898803401</v>
      </c>
      <c r="F6" s="37">
        <v>66664.690096581195</v>
      </c>
      <c r="G6" s="37">
        <v>188722.06898803401</v>
      </c>
      <c r="H6" s="37">
        <v>0.26103424600213398</v>
      </c>
    </row>
    <row r="7" spans="1:8">
      <c r="A7" s="37">
        <v>6</v>
      </c>
      <c r="B7" s="37">
        <v>17</v>
      </c>
      <c r="C7" s="37">
        <v>23821</v>
      </c>
      <c r="D7" s="37">
        <v>399891.38001623901</v>
      </c>
      <c r="E7" s="37">
        <v>266670.93299316202</v>
      </c>
      <c r="F7" s="37">
        <v>133220.44702307699</v>
      </c>
      <c r="G7" s="37">
        <v>266670.93299316202</v>
      </c>
      <c r="H7" s="37">
        <v>0.33314158214079798</v>
      </c>
    </row>
    <row r="8" spans="1:8">
      <c r="A8" s="37">
        <v>7</v>
      </c>
      <c r="B8" s="37">
        <v>18</v>
      </c>
      <c r="C8" s="37">
        <v>116253</v>
      </c>
      <c r="D8" s="37">
        <v>229539.05180683799</v>
      </c>
      <c r="E8" s="37">
        <v>181340.878305983</v>
      </c>
      <c r="F8" s="37">
        <v>48198.173500854697</v>
      </c>
      <c r="G8" s="37">
        <v>181340.878305983</v>
      </c>
      <c r="H8" s="37">
        <v>0.209978097937838</v>
      </c>
    </row>
    <row r="9" spans="1:8">
      <c r="A9" s="37">
        <v>8</v>
      </c>
      <c r="B9" s="37">
        <v>19</v>
      </c>
      <c r="C9" s="37">
        <v>17163</v>
      </c>
      <c r="D9" s="37">
        <v>132860.36639914499</v>
      </c>
      <c r="E9" s="37">
        <v>98509.678618803402</v>
      </c>
      <c r="F9" s="37">
        <v>34350.687780341897</v>
      </c>
      <c r="G9" s="37">
        <v>98509.678618803402</v>
      </c>
      <c r="H9" s="37">
        <v>0.25854729074842298</v>
      </c>
    </row>
    <row r="10" spans="1:8">
      <c r="A10" s="37">
        <v>9</v>
      </c>
      <c r="B10" s="37">
        <v>21</v>
      </c>
      <c r="C10" s="37">
        <v>109173</v>
      </c>
      <c r="D10" s="37">
        <v>473257.71082649601</v>
      </c>
      <c r="E10" s="37">
        <v>443697.35772393201</v>
      </c>
      <c r="F10" s="37">
        <v>29560.353102564099</v>
      </c>
      <c r="G10" s="37">
        <v>443697.35772393201</v>
      </c>
      <c r="H10" s="37">
        <v>6.24614294206427E-2</v>
      </c>
    </row>
    <row r="11" spans="1:8">
      <c r="A11" s="37">
        <v>10</v>
      </c>
      <c r="B11" s="37">
        <v>22</v>
      </c>
      <c r="C11" s="37">
        <v>33883</v>
      </c>
      <c r="D11" s="37">
        <v>398523.57462136802</v>
      </c>
      <c r="E11" s="37">
        <v>352087.29069487198</v>
      </c>
      <c r="F11" s="37">
        <v>46436.2839264957</v>
      </c>
      <c r="G11" s="37">
        <v>352087.29069487198</v>
      </c>
      <c r="H11" s="37">
        <v>0.116520795465147</v>
      </c>
    </row>
    <row r="12" spans="1:8">
      <c r="A12" s="37">
        <v>11</v>
      </c>
      <c r="B12" s="37">
        <v>23</v>
      </c>
      <c r="C12" s="37">
        <v>148046.22099999999</v>
      </c>
      <c r="D12" s="37">
        <v>1348305.77488547</v>
      </c>
      <c r="E12" s="37">
        <v>1128165.0620393199</v>
      </c>
      <c r="F12" s="37">
        <v>220140.712846154</v>
      </c>
      <c r="G12" s="37">
        <v>1128165.0620393199</v>
      </c>
      <c r="H12" s="37">
        <v>0.163272098174358</v>
      </c>
    </row>
    <row r="13" spans="1:8">
      <c r="A13" s="37">
        <v>12</v>
      </c>
      <c r="B13" s="37">
        <v>24</v>
      </c>
      <c r="C13" s="37">
        <v>23118</v>
      </c>
      <c r="D13" s="37">
        <v>640642.80125213705</v>
      </c>
      <c r="E13" s="37">
        <v>593560.56862222205</v>
      </c>
      <c r="F13" s="37">
        <v>47082.232629914499</v>
      </c>
      <c r="G13" s="37">
        <v>593560.56862222205</v>
      </c>
      <c r="H13" s="37">
        <v>7.3492174637555099E-2</v>
      </c>
    </row>
    <row r="14" spans="1:8">
      <c r="A14" s="37">
        <v>13</v>
      </c>
      <c r="B14" s="37">
        <v>25</v>
      </c>
      <c r="C14" s="37">
        <v>77174</v>
      </c>
      <c r="D14" s="37">
        <v>860939.64289999998</v>
      </c>
      <c r="E14" s="37">
        <v>764535.22880000004</v>
      </c>
      <c r="F14" s="37">
        <v>96404.414099999995</v>
      </c>
      <c r="G14" s="37">
        <v>764535.22880000004</v>
      </c>
      <c r="H14" s="37">
        <v>0.11197581026153</v>
      </c>
    </row>
    <row r="15" spans="1:8">
      <c r="A15" s="37">
        <v>14</v>
      </c>
      <c r="B15" s="37">
        <v>26</v>
      </c>
      <c r="C15" s="37">
        <v>54603</v>
      </c>
      <c r="D15" s="37">
        <v>320792.63970232999</v>
      </c>
      <c r="E15" s="37">
        <v>276006.950001747</v>
      </c>
      <c r="F15" s="37">
        <v>44785.689700582399</v>
      </c>
      <c r="G15" s="37">
        <v>276006.950001747</v>
      </c>
      <c r="H15" s="37">
        <v>0.139609467792465</v>
      </c>
    </row>
    <row r="16" spans="1:8">
      <c r="A16" s="37">
        <v>15</v>
      </c>
      <c r="B16" s="37">
        <v>27</v>
      </c>
      <c r="C16" s="37">
        <v>120209.196</v>
      </c>
      <c r="D16" s="37">
        <v>976395.0895</v>
      </c>
      <c r="E16" s="37">
        <v>852766.36159999995</v>
      </c>
      <c r="F16" s="37">
        <v>123628.7279</v>
      </c>
      <c r="G16" s="37">
        <v>852766.36159999995</v>
      </c>
      <c r="H16" s="37">
        <v>0.12661752320293701</v>
      </c>
    </row>
    <row r="17" spans="1:8">
      <c r="A17" s="37">
        <v>16</v>
      </c>
      <c r="B17" s="37">
        <v>29</v>
      </c>
      <c r="C17" s="37">
        <v>154243</v>
      </c>
      <c r="D17" s="37">
        <v>2014721.9853495699</v>
      </c>
      <c r="E17" s="37">
        <v>1733651.5428547</v>
      </c>
      <c r="F17" s="37">
        <v>281070.44249487203</v>
      </c>
      <c r="G17" s="37">
        <v>1733651.5428547</v>
      </c>
      <c r="H17" s="37">
        <v>0.139508301660838</v>
      </c>
    </row>
    <row r="18" spans="1:8">
      <c r="A18" s="37">
        <v>17</v>
      </c>
      <c r="B18" s="37">
        <v>31</v>
      </c>
      <c r="C18" s="37">
        <v>27880.141</v>
      </c>
      <c r="D18" s="37">
        <v>249634.13155485201</v>
      </c>
      <c r="E18" s="37">
        <v>208515.11208343899</v>
      </c>
      <c r="F18" s="37">
        <v>41119.019471413303</v>
      </c>
      <c r="G18" s="37">
        <v>208515.11208343899</v>
      </c>
      <c r="H18" s="37">
        <v>0.164717137097009</v>
      </c>
    </row>
    <row r="19" spans="1:8">
      <c r="A19" s="37">
        <v>18</v>
      </c>
      <c r="B19" s="37">
        <v>32</v>
      </c>
      <c r="C19" s="37">
        <v>27395.589</v>
      </c>
      <c r="D19" s="37">
        <v>382581.92086047202</v>
      </c>
      <c r="E19" s="37">
        <v>352428.29361168703</v>
      </c>
      <c r="F19" s="37">
        <v>30153.6272487852</v>
      </c>
      <c r="G19" s="37">
        <v>352428.29361168703</v>
      </c>
      <c r="H19" s="37">
        <v>7.8816132191939697E-2</v>
      </c>
    </row>
    <row r="20" spans="1:8">
      <c r="A20" s="37">
        <v>19</v>
      </c>
      <c r="B20" s="37">
        <v>33</v>
      </c>
      <c r="C20" s="37">
        <v>34525.892</v>
      </c>
      <c r="D20" s="37">
        <v>588932.941981968</v>
      </c>
      <c r="E20" s="37">
        <v>456900.39997429401</v>
      </c>
      <c r="F20" s="37">
        <v>132032.542007674</v>
      </c>
      <c r="G20" s="37">
        <v>456900.39997429401</v>
      </c>
      <c r="H20" s="37">
        <v>0.22418943243917899</v>
      </c>
    </row>
    <row r="21" spans="1:8">
      <c r="A21" s="37">
        <v>20</v>
      </c>
      <c r="B21" s="37">
        <v>34</v>
      </c>
      <c r="C21" s="37">
        <v>40223.006000000001</v>
      </c>
      <c r="D21" s="37">
        <v>271395.30035529798</v>
      </c>
      <c r="E21" s="37">
        <v>198737.63549522901</v>
      </c>
      <c r="F21" s="37">
        <v>72657.664860069301</v>
      </c>
      <c r="G21" s="37">
        <v>198737.63549522901</v>
      </c>
      <c r="H21" s="37">
        <v>0.26771895005163798</v>
      </c>
    </row>
    <row r="22" spans="1:8">
      <c r="A22" s="37">
        <v>21</v>
      </c>
      <c r="B22" s="37">
        <v>35</v>
      </c>
      <c r="C22" s="37">
        <v>43258.322999999997</v>
      </c>
      <c r="D22" s="37">
        <v>1182597.56990619</v>
      </c>
      <c r="E22" s="37">
        <v>1118180.2785238901</v>
      </c>
      <c r="F22" s="37">
        <v>64417.2913823009</v>
      </c>
      <c r="G22" s="37">
        <v>1118180.2785238901</v>
      </c>
      <c r="H22" s="37">
        <v>5.4471016194808E-2</v>
      </c>
    </row>
    <row r="23" spans="1:8">
      <c r="A23" s="37">
        <v>22</v>
      </c>
      <c r="B23" s="37">
        <v>36</v>
      </c>
      <c r="C23" s="37">
        <v>186392.80600000001</v>
      </c>
      <c r="D23" s="37">
        <v>714513.44560531003</v>
      </c>
      <c r="E23" s="37">
        <v>607875.46142952796</v>
      </c>
      <c r="F23" s="37">
        <v>106637.98417578101</v>
      </c>
      <c r="G23" s="37">
        <v>607875.46142952796</v>
      </c>
      <c r="H23" s="37">
        <v>0.14924559479134999</v>
      </c>
    </row>
    <row r="24" spans="1:8">
      <c r="A24" s="37">
        <v>23</v>
      </c>
      <c r="B24" s="37">
        <v>37</v>
      </c>
      <c r="C24" s="37">
        <v>110268.682</v>
      </c>
      <c r="D24" s="37">
        <v>721576.575485682</v>
      </c>
      <c r="E24" s="37">
        <v>618601.73795326694</v>
      </c>
      <c r="F24" s="37">
        <v>102974.837532415</v>
      </c>
      <c r="G24" s="37">
        <v>618601.73795326694</v>
      </c>
      <c r="H24" s="37">
        <v>0.14270812139807099</v>
      </c>
    </row>
    <row r="25" spans="1:8">
      <c r="A25" s="37">
        <v>24</v>
      </c>
      <c r="B25" s="37">
        <v>38</v>
      </c>
      <c r="C25" s="37">
        <v>134905.399</v>
      </c>
      <c r="D25" s="37">
        <v>654885.923629203</v>
      </c>
      <c r="E25" s="37">
        <v>618160.09589646</v>
      </c>
      <c r="F25" s="37">
        <v>36725.827732743397</v>
      </c>
      <c r="G25" s="37">
        <v>618160.09589646</v>
      </c>
      <c r="H25" s="37">
        <v>5.6079732984973298E-2</v>
      </c>
    </row>
    <row r="26" spans="1:8">
      <c r="A26" s="37">
        <v>25</v>
      </c>
      <c r="B26" s="37">
        <v>39</v>
      </c>
      <c r="C26" s="37">
        <v>68716.732999999993</v>
      </c>
      <c r="D26" s="37">
        <v>106841.02777272501</v>
      </c>
      <c r="E26" s="37">
        <v>77518.418705638003</v>
      </c>
      <c r="F26" s="37">
        <v>29322.6090670872</v>
      </c>
      <c r="G26" s="37">
        <v>77518.418705638003</v>
      </c>
      <c r="H26" s="37">
        <v>0.27445083296524397</v>
      </c>
    </row>
    <row r="27" spans="1:8">
      <c r="A27" s="37">
        <v>26</v>
      </c>
      <c r="B27" s="37">
        <v>42</v>
      </c>
      <c r="C27" s="37">
        <v>12409.857</v>
      </c>
      <c r="D27" s="37">
        <v>218122.43979999999</v>
      </c>
      <c r="E27" s="37">
        <v>193288.22459999999</v>
      </c>
      <c r="F27" s="37">
        <v>24834.215199999999</v>
      </c>
      <c r="G27" s="37">
        <v>193288.22459999999</v>
      </c>
      <c r="H27" s="37">
        <v>0.113854471932236</v>
      </c>
    </row>
    <row r="28" spans="1:8">
      <c r="A28" s="37">
        <v>27</v>
      </c>
      <c r="B28" s="37">
        <v>75</v>
      </c>
      <c r="C28" s="37">
        <v>185</v>
      </c>
      <c r="D28" s="37">
        <v>64059.829059829099</v>
      </c>
      <c r="E28" s="37">
        <v>60737.521367521404</v>
      </c>
      <c r="F28" s="37">
        <v>3322.3076923076901</v>
      </c>
      <c r="G28" s="37">
        <v>60737.521367521404</v>
      </c>
      <c r="H28" s="37">
        <v>5.1862575050033402E-2</v>
      </c>
    </row>
    <row r="29" spans="1:8">
      <c r="A29" s="37">
        <v>28</v>
      </c>
      <c r="B29" s="37">
        <v>76</v>
      </c>
      <c r="C29" s="37">
        <v>2841</v>
      </c>
      <c r="D29" s="37">
        <v>517259.38998461497</v>
      </c>
      <c r="E29" s="37">
        <v>487886.91936153802</v>
      </c>
      <c r="F29" s="37">
        <v>29372.470623076901</v>
      </c>
      <c r="G29" s="37">
        <v>487886.91936153802</v>
      </c>
      <c r="H29" s="37">
        <v>5.67847992550711E-2</v>
      </c>
    </row>
    <row r="30" spans="1:8">
      <c r="A30" s="37">
        <v>29</v>
      </c>
      <c r="B30" s="37">
        <v>99</v>
      </c>
      <c r="C30" s="37">
        <v>27</v>
      </c>
      <c r="D30" s="37">
        <v>16589.428938809499</v>
      </c>
      <c r="E30" s="37">
        <v>15137.4719007639</v>
      </c>
      <c r="F30" s="37">
        <v>1451.95703804553</v>
      </c>
      <c r="G30" s="37">
        <v>15137.4719007639</v>
      </c>
      <c r="H30" s="37">
        <v>8.7523027067484604E-2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55</v>
      </c>
      <c r="D32" s="34">
        <v>67970.98</v>
      </c>
      <c r="E32" s="34">
        <v>66503.460000000006</v>
      </c>
      <c r="F32" s="30"/>
      <c r="G32" s="30"/>
      <c r="H32" s="30"/>
    </row>
    <row r="33" spans="1:8" ht="14.25">
      <c r="A33" s="30"/>
      <c r="B33" s="33">
        <v>71</v>
      </c>
      <c r="C33" s="34">
        <v>59</v>
      </c>
      <c r="D33" s="34">
        <v>118840.23</v>
      </c>
      <c r="E33" s="34">
        <v>128224.17</v>
      </c>
      <c r="F33" s="30"/>
      <c r="G33" s="30"/>
      <c r="H33" s="30"/>
    </row>
    <row r="34" spans="1:8" ht="14.25">
      <c r="A34" s="30"/>
      <c r="B34" s="33">
        <v>72</v>
      </c>
      <c r="C34" s="34">
        <v>22</v>
      </c>
      <c r="D34" s="34">
        <v>63599.98</v>
      </c>
      <c r="E34" s="34">
        <v>67255.539999999994</v>
      </c>
      <c r="F34" s="30"/>
      <c r="G34" s="30"/>
      <c r="H34" s="30"/>
    </row>
    <row r="35" spans="1:8" ht="14.25">
      <c r="A35" s="30"/>
      <c r="B35" s="33">
        <v>73</v>
      </c>
      <c r="C35" s="34">
        <v>41</v>
      </c>
      <c r="D35" s="34">
        <v>83076.11</v>
      </c>
      <c r="E35" s="34">
        <v>91078.73</v>
      </c>
      <c r="F35" s="30"/>
      <c r="G35" s="30"/>
      <c r="H35" s="30"/>
    </row>
    <row r="36" spans="1:8" ht="14.25">
      <c r="A36" s="30"/>
      <c r="B36" s="33">
        <v>74</v>
      </c>
      <c r="C36" s="34">
        <v>20</v>
      </c>
      <c r="D36" s="34">
        <v>0.85</v>
      </c>
      <c r="E36" s="34">
        <v>0.09</v>
      </c>
      <c r="F36" s="30"/>
      <c r="G36" s="30"/>
      <c r="H36" s="30"/>
    </row>
    <row r="37" spans="1:8" ht="14.25">
      <c r="A37" s="30"/>
      <c r="B37" s="33">
        <v>77</v>
      </c>
      <c r="C37" s="34">
        <v>92</v>
      </c>
      <c r="D37" s="34">
        <v>115930</v>
      </c>
      <c r="E37" s="34">
        <v>115357.33</v>
      </c>
      <c r="F37" s="30"/>
      <c r="G37" s="30"/>
      <c r="H37" s="30"/>
    </row>
    <row r="38" spans="1:8" ht="14.25">
      <c r="A38" s="30"/>
      <c r="B38" s="33">
        <v>78</v>
      </c>
      <c r="C38" s="34">
        <v>65</v>
      </c>
      <c r="D38" s="34">
        <v>77105.179999999993</v>
      </c>
      <c r="E38" s="34">
        <v>69608.210000000006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2015-11-26T00:41:26Z</dcterms:modified>
</cp:coreProperties>
</file>