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<sst xmlns="http://schemas.openxmlformats.org/spreadsheetml/2006/main" count="117" uniqueCount="75">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</sst>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15188609.7618</v>
      </c>
      <c r="F3" s="25">
        <f>RA!I7</f>
        <v>1580573.9287</v>
      </c>
      <c r="G3" s="16">
        <f>SUM(G4:G40)</f>
        <v>13608035.833100002</v>
      </c>
      <c r="H3" s="27">
        <f>RA!J7</f>
        <v>10.4063107386906</v>
      </c>
      <c r="I3" s="20">
        <f>SUM(I4:I40)</f>
        <v>15188615.409824649</v>
      </c>
      <c r="J3" s="21">
        <f>SUM(J4:J40)</f>
        <v>13608035.867484633</v>
      </c>
      <c r="K3" s="22">
        <f>E3-I3</f>
        <v>-5.6480246484279633</v>
      </c>
      <c r="L3" s="22">
        <f>G3-J3</f>
        <v>-3.4384630620479584E-2</v>
      </c>
    </row>
    <row r="4" spans="1:13">
      <c r="A4" s="63">
        <f>RA!A8</f>
        <v>42334</v>
      </c>
      <c r="B4" s="12">
        <v>12</v>
      </c>
      <c r="C4" s="61" t="s">
        <v>6</v>
      </c>
      <c r="D4" s="61"/>
      <c r="E4" s="15">
        <f>VLOOKUP(C4,RA!B8:D36,3,0)</f>
        <v>554077.79940000002</v>
      </c>
      <c r="F4" s="25">
        <f>VLOOKUP(C4,RA!B8:I39,8,0)</f>
        <v>135845.53400000001</v>
      </c>
      <c r="G4" s="16">
        <f t="shared" ref="G4:G40" si="0">E4-F4</f>
        <v>418232.26540000003</v>
      </c>
      <c r="H4" s="27">
        <f>RA!J8</f>
        <v>24.51741148032</v>
      </c>
      <c r="I4" s="20">
        <f>VLOOKUP(B4,RMS!B:D,3,FALSE)</f>
        <v>554078.45864187996</v>
      </c>
      <c r="J4" s="21">
        <f>VLOOKUP(B4,RMS!B:E,4,FALSE)</f>
        <v>418232.27598803397</v>
      </c>
      <c r="K4" s="22">
        <f t="shared" ref="K4:K40" si="1">E4-I4</f>
        <v>-0.65924187994096428</v>
      </c>
      <c r="L4" s="22">
        <f t="shared" ref="L4:L40" si="2">G4-J4</f>
        <v>-1.058803393971175E-2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64072.768100000001</v>
      </c>
      <c r="F5" s="25">
        <f>VLOOKUP(C5,RA!B9:I40,8,0)</f>
        <v>14700.1468</v>
      </c>
      <c r="G5" s="16">
        <f t="shared" si="0"/>
        <v>49372.621299999999</v>
      </c>
      <c r="H5" s="27">
        <f>RA!J9</f>
        <v>22.9428932695043</v>
      </c>
      <c r="I5" s="20">
        <f>VLOOKUP(B5,RMS!B:D,3,FALSE)</f>
        <v>64072.807095741598</v>
      </c>
      <c r="J5" s="21">
        <f>VLOOKUP(B5,RMS!B:E,4,FALSE)</f>
        <v>49372.6152206111</v>
      </c>
      <c r="K5" s="22">
        <f t="shared" si="1"/>
        <v>-3.8995741597318556E-2</v>
      </c>
      <c r="L5" s="22">
        <f t="shared" si="2"/>
        <v>6.0793888987973332E-3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87914.354500000001</v>
      </c>
      <c r="F6" s="25">
        <f>VLOOKUP(C6,RA!B10:I41,8,0)</f>
        <v>26808.065200000001</v>
      </c>
      <c r="G6" s="16">
        <f t="shared" si="0"/>
        <v>61106.289300000004</v>
      </c>
      <c r="H6" s="27">
        <f>RA!J10</f>
        <v>30.493387971130499</v>
      </c>
      <c r="I6" s="20">
        <f>VLOOKUP(B6,RMS!B:D,3,FALSE)</f>
        <v>87916.412481877298</v>
      </c>
      <c r="J6" s="21">
        <f>VLOOKUP(B6,RMS!B:E,4,FALSE)</f>
        <v>61106.2896744381</v>
      </c>
      <c r="K6" s="22">
        <f>E6-I6</f>
        <v>-2.0579818772966973</v>
      </c>
      <c r="L6" s="22">
        <f t="shared" si="2"/>
        <v>-3.7443809560500085E-4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92281.227599999998</v>
      </c>
      <c r="F7" s="25">
        <f>VLOOKUP(C7,RA!B11:I42,8,0)</f>
        <v>18673.075099999998</v>
      </c>
      <c r="G7" s="16">
        <f t="shared" si="0"/>
        <v>73608.152499999997</v>
      </c>
      <c r="H7" s="27">
        <f>RA!J11</f>
        <v>20.2349660766758</v>
      </c>
      <c r="I7" s="20">
        <f>VLOOKUP(B7,RMS!B:D,3,FALSE)</f>
        <v>92281.249035042696</v>
      </c>
      <c r="J7" s="21">
        <f>VLOOKUP(B7,RMS!B:E,4,FALSE)</f>
        <v>73608.1527102564</v>
      </c>
      <c r="K7" s="22">
        <f t="shared" si="1"/>
        <v>-2.1435042697703466E-2</v>
      </c>
      <c r="L7" s="22">
        <f t="shared" si="2"/>
        <v>-2.1025640307925642E-4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425041.23330000002</v>
      </c>
      <c r="F8" s="25">
        <f>VLOOKUP(C8,RA!B12:I43,8,0)</f>
        <v>30044.789400000001</v>
      </c>
      <c r="G8" s="16">
        <f t="shared" si="0"/>
        <v>394996.44390000001</v>
      </c>
      <c r="H8" s="27">
        <f>RA!J12</f>
        <v>7.0686764121056402</v>
      </c>
      <c r="I8" s="20">
        <f>VLOOKUP(B8,RMS!B:D,3,FALSE)</f>
        <v>425041.202911111</v>
      </c>
      <c r="J8" s="21">
        <f>VLOOKUP(B8,RMS!B:E,4,FALSE)</f>
        <v>394996.44573247898</v>
      </c>
      <c r="K8" s="22">
        <f t="shared" si="1"/>
        <v>3.038888901937753E-2</v>
      </c>
      <c r="L8" s="22">
        <f t="shared" si="2"/>
        <v>-1.8324789707548916E-3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337747.20309999998</v>
      </c>
      <c r="F9" s="25">
        <f>VLOOKUP(C9,RA!B13:I44,8,0)</f>
        <v>101466.9431</v>
      </c>
      <c r="G9" s="16">
        <f t="shared" si="0"/>
        <v>236280.25999999998</v>
      </c>
      <c r="H9" s="27">
        <f>RA!J13</f>
        <v>30.0422748637707</v>
      </c>
      <c r="I9" s="20">
        <f>VLOOKUP(B9,RMS!B:D,3,FALSE)</f>
        <v>337747.49475726503</v>
      </c>
      <c r="J9" s="21">
        <f>VLOOKUP(B9,RMS!B:E,4,FALSE)</f>
        <v>236280.259072649</v>
      </c>
      <c r="K9" s="22">
        <f t="shared" si="1"/>
        <v>-0.29165726504288614</v>
      </c>
      <c r="L9" s="22">
        <f t="shared" si="2"/>
        <v>9.2735097859986126E-4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201198.41570000001</v>
      </c>
      <c r="F10" s="25">
        <f>VLOOKUP(C10,RA!B14:I44,8,0)</f>
        <v>39480.130499999999</v>
      </c>
      <c r="G10" s="16">
        <f t="shared" si="0"/>
        <v>161718.28520000001</v>
      </c>
      <c r="H10" s="27">
        <f>RA!J14</f>
        <v>19.622485774871802</v>
      </c>
      <c r="I10" s="20">
        <f>VLOOKUP(B10,RMS!B:D,3,FALSE)</f>
        <v>201198.418805983</v>
      </c>
      <c r="J10" s="21">
        <f>VLOOKUP(B10,RMS!B:E,4,FALSE)</f>
        <v>161718.285910256</v>
      </c>
      <c r="K10" s="22">
        <f t="shared" si="1"/>
        <v>-3.1059829925652593E-3</v>
      </c>
      <c r="L10" s="22">
        <f t="shared" si="2"/>
        <v>-7.1025599027052522E-4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143087.93849999999</v>
      </c>
      <c r="F11" s="25">
        <f>VLOOKUP(C11,RA!B15:I45,8,0)</f>
        <v>-1300.2882</v>
      </c>
      <c r="G11" s="16">
        <f t="shared" si="0"/>
        <v>144388.2267</v>
      </c>
      <c r="H11" s="27">
        <f>RA!J15</f>
        <v>-0.90873361768364602</v>
      </c>
      <c r="I11" s="20">
        <f>VLOOKUP(B11,RMS!B:D,3,FALSE)</f>
        <v>143088.104764102</v>
      </c>
      <c r="J11" s="21">
        <f>VLOOKUP(B11,RMS!B:E,4,FALSE)</f>
        <v>144388.228972649</v>
      </c>
      <c r="K11" s="22">
        <f t="shared" si="1"/>
        <v>-0.16626410200842656</v>
      </c>
      <c r="L11" s="22">
        <f t="shared" si="2"/>
        <v>-2.2726489987690002E-3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519123.21960000001</v>
      </c>
      <c r="F12" s="25">
        <f>VLOOKUP(C12,RA!B16:I46,8,0)</f>
        <v>3693.2012</v>
      </c>
      <c r="G12" s="16">
        <f t="shared" si="0"/>
        <v>515430.0184</v>
      </c>
      <c r="H12" s="27">
        <f>RA!J16</f>
        <v>0.71143055455036697</v>
      </c>
      <c r="I12" s="20">
        <f>VLOOKUP(B12,RMS!B:D,3,FALSE)</f>
        <v>519122.82283162401</v>
      </c>
      <c r="J12" s="21">
        <f>VLOOKUP(B12,RMS!B:E,4,FALSE)</f>
        <v>515430.01830598299</v>
      </c>
      <c r="K12" s="22">
        <f t="shared" si="1"/>
        <v>0.3967683759983629</v>
      </c>
      <c r="L12" s="22">
        <f t="shared" si="2"/>
        <v>9.4017013907432556E-5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421945.41399999999</v>
      </c>
      <c r="F13" s="25">
        <f>VLOOKUP(C13,RA!B17:I47,8,0)</f>
        <v>42440.630599999997</v>
      </c>
      <c r="G13" s="16">
        <f t="shared" si="0"/>
        <v>379504.78340000001</v>
      </c>
      <c r="H13" s="27">
        <f>RA!J17</f>
        <v>10.0583225203628</v>
      </c>
      <c r="I13" s="20">
        <f>VLOOKUP(B13,RMS!B:D,3,FALSE)</f>
        <v>421945.38464957301</v>
      </c>
      <c r="J13" s="21">
        <f>VLOOKUP(B13,RMS!B:E,4,FALSE)</f>
        <v>379504.780864103</v>
      </c>
      <c r="K13" s="22">
        <f t="shared" si="1"/>
        <v>2.9350426979362965E-2</v>
      </c>
      <c r="L13" s="22">
        <f t="shared" si="2"/>
        <v>2.5358970160596073E-3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1391630.5851</v>
      </c>
      <c r="F14" s="25">
        <f>VLOOKUP(C14,RA!B18:I48,8,0)</f>
        <v>127991.3126</v>
      </c>
      <c r="G14" s="16">
        <f t="shared" si="0"/>
        <v>1263639.2725</v>
      </c>
      <c r="H14" s="27">
        <f>RA!J18</f>
        <v>9.1972190012482908</v>
      </c>
      <c r="I14" s="20">
        <f>VLOOKUP(B14,RMS!B:D,3,FALSE)</f>
        <v>1391630.6564752101</v>
      </c>
      <c r="J14" s="21">
        <f>VLOOKUP(B14,RMS!B:E,4,FALSE)</f>
        <v>1263639.26901624</v>
      </c>
      <c r="K14" s="22">
        <f t="shared" si="1"/>
        <v>-7.1375210070982575E-2</v>
      </c>
      <c r="L14" s="22">
        <f t="shared" si="2"/>
        <v>3.4837599378079176E-3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524883.23049999995</v>
      </c>
      <c r="F15" s="25">
        <f>VLOOKUP(C15,RA!B19:I49,8,0)</f>
        <v>37752.005599999997</v>
      </c>
      <c r="G15" s="16">
        <f t="shared" si="0"/>
        <v>487131.22489999997</v>
      </c>
      <c r="H15" s="27">
        <f>RA!J19</f>
        <v>7.1924579423194199</v>
      </c>
      <c r="I15" s="20">
        <f>VLOOKUP(B15,RMS!B:D,3,FALSE)</f>
        <v>524883.32666410203</v>
      </c>
      <c r="J15" s="21">
        <f>VLOOKUP(B15,RMS!B:E,4,FALSE)</f>
        <v>487131.224705128</v>
      </c>
      <c r="K15" s="22">
        <f t="shared" si="1"/>
        <v>-9.6164102084003389E-2</v>
      </c>
      <c r="L15" s="22">
        <f t="shared" si="2"/>
        <v>1.948719727806747E-4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1092705.0932</v>
      </c>
      <c r="F16" s="25">
        <f>VLOOKUP(C16,RA!B20:I50,8,0)</f>
        <v>70428.095600000001</v>
      </c>
      <c r="G16" s="16">
        <f t="shared" si="0"/>
        <v>1022276.9976</v>
      </c>
      <c r="H16" s="27">
        <f>RA!J20</f>
        <v>6.4452976414478398</v>
      </c>
      <c r="I16" s="20">
        <f>VLOOKUP(B16,RMS!B:D,3,FALSE)</f>
        <v>1092705.4776000001</v>
      </c>
      <c r="J16" s="21">
        <f>VLOOKUP(B16,RMS!B:E,4,FALSE)</f>
        <v>1022276.9976</v>
      </c>
      <c r="K16" s="22">
        <f t="shared" si="1"/>
        <v>-0.38440000009723008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330889.2034</v>
      </c>
      <c r="F17" s="25">
        <f>VLOOKUP(C17,RA!B21:I51,8,0)</f>
        <v>30627.7513</v>
      </c>
      <c r="G17" s="16">
        <f t="shared" si="0"/>
        <v>300261.45209999999</v>
      </c>
      <c r="H17" s="27">
        <f>RA!J21</f>
        <v>9.2561954229057193</v>
      </c>
      <c r="I17" s="20">
        <f>VLOOKUP(B17,RMS!B:D,3,FALSE)</f>
        <v>330889.13930884999</v>
      </c>
      <c r="J17" s="21">
        <f>VLOOKUP(B17,RMS!B:E,4,FALSE)</f>
        <v>300261.45205663698</v>
      </c>
      <c r="K17" s="22">
        <f t="shared" si="1"/>
        <v>6.4091150008607656E-2</v>
      </c>
      <c r="L17" s="22">
        <f t="shared" si="2"/>
        <v>4.3363019358366728E-5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902794.46849999996</v>
      </c>
      <c r="F18" s="25">
        <f>VLOOKUP(C18,RA!B22:I52,8,0)</f>
        <v>100435.6344</v>
      </c>
      <c r="G18" s="16">
        <f t="shared" si="0"/>
        <v>802358.83409999998</v>
      </c>
      <c r="H18" s="27">
        <f>RA!J22</f>
        <v>11.124972283766301</v>
      </c>
      <c r="I18" s="20">
        <f>VLOOKUP(B18,RMS!B:D,3,FALSE)</f>
        <v>902795.45869999996</v>
      </c>
      <c r="J18" s="21">
        <f>VLOOKUP(B18,RMS!B:E,4,FALSE)</f>
        <v>802358.8334</v>
      </c>
      <c r="K18" s="22">
        <f t="shared" si="1"/>
        <v>-0.99020000000018626</v>
      </c>
      <c r="L18" s="22">
        <f t="shared" si="2"/>
        <v>6.99999975040555E-4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2304427.9980000001</v>
      </c>
      <c r="F19" s="25">
        <f>VLOOKUP(C19,RA!B23:I53,8,0)</f>
        <v>235481.88810000001</v>
      </c>
      <c r="G19" s="16">
        <f t="shared" si="0"/>
        <v>2068946.1099</v>
      </c>
      <c r="H19" s="27">
        <f>RA!J23</f>
        <v>10.218669808923201</v>
      </c>
      <c r="I19" s="20">
        <f>VLOOKUP(B19,RMS!B:D,3,FALSE)</f>
        <v>2304429.4743461502</v>
      </c>
      <c r="J19" s="21">
        <f>VLOOKUP(B19,RMS!B:E,4,FALSE)</f>
        <v>2068946.1354803401</v>
      </c>
      <c r="K19" s="22">
        <f t="shared" si="1"/>
        <v>-1.4763461500406265</v>
      </c>
      <c r="L19" s="22">
        <f t="shared" si="2"/>
        <v>-2.5580340065062046E-2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273879.32179999998</v>
      </c>
      <c r="F20" s="25">
        <f>VLOOKUP(C20,RA!B24:I54,8,0)</f>
        <v>39647.750800000002</v>
      </c>
      <c r="G20" s="16">
        <f t="shared" si="0"/>
        <v>234231.57099999997</v>
      </c>
      <c r="H20" s="27">
        <f>RA!J24</f>
        <v>14.4763578861761</v>
      </c>
      <c r="I20" s="20">
        <f>VLOOKUP(B20,RMS!B:D,3,FALSE)</f>
        <v>273879.36439821502</v>
      </c>
      <c r="J20" s="21">
        <f>VLOOKUP(B20,RMS!B:E,4,FALSE)</f>
        <v>234231.57274315599</v>
      </c>
      <c r="K20" s="22">
        <f t="shared" si="1"/>
        <v>-4.2598215048201382E-2</v>
      </c>
      <c r="L20" s="22">
        <f t="shared" si="2"/>
        <v>-1.7431560263503343E-3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377066.22019999998</v>
      </c>
      <c r="F21" s="25">
        <f>VLOOKUP(C21,RA!B25:I55,8,0)</f>
        <v>19520.9274</v>
      </c>
      <c r="G21" s="16">
        <f t="shared" si="0"/>
        <v>357545.2928</v>
      </c>
      <c r="H21" s="27">
        <f>RA!J25</f>
        <v>5.1770554757320602</v>
      </c>
      <c r="I21" s="20">
        <f>VLOOKUP(B21,RMS!B:D,3,FALSE)</f>
        <v>377066.211024469</v>
      </c>
      <c r="J21" s="21">
        <f>VLOOKUP(B21,RMS!B:E,4,FALSE)</f>
        <v>357545.29496444302</v>
      </c>
      <c r="K21" s="22">
        <f t="shared" si="1"/>
        <v>9.1755309840664268E-3</v>
      </c>
      <c r="L21" s="22">
        <f t="shared" si="2"/>
        <v>-2.1644430235028267E-3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537688.22309999994</v>
      </c>
      <c r="F22" s="25">
        <f>VLOOKUP(C22,RA!B26:I56,8,0)</f>
        <v>117599.9601</v>
      </c>
      <c r="G22" s="16">
        <f t="shared" si="0"/>
        <v>420088.26299999992</v>
      </c>
      <c r="H22" s="27">
        <f>RA!J26</f>
        <v>21.8714033612242</v>
      </c>
      <c r="I22" s="20">
        <f>VLOOKUP(B22,RMS!B:D,3,FALSE)</f>
        <v>537688.17295293103</v>
      </c>
      <c r="J22" s="21">
        <f>VLOOKUP(B22,RMS!B:E,4,FALSE)</f>
        <v>420088.24279195903</v>
      </c>
      <c r="K22" s="22">
        <f t="shared" si="1"/>
        <v>5.0147068919613957E-2</v>
      </c>
      <c r="L22" s="22">
        <f t="shared" si="2"/>
        <v>2.0208040892612189E-2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237793.8781</v>
      </c>
      <c r="F23" s="25">
        <f>VLOOKUP(C23,RA!B27:I57,8,0)</f>
        <v>62380.8753</v>
      </c>
      <c r="G23" s="16">
        <f t="shared" si="0"/>
        <v>175413.00280000002</v>
      </c>
      <c r="H23" s="27">
        <f>RA!J27</f>
        <v>26.233171265143699</v>
      </c>
      <c r="I23" s="20">
        <f>VLOOKUP(B23,RMS!B:D,3,FALSE)</f>
        <v>237793.683499418</v>
      </c>
      <c r="J23" s="21">
        <f>VLOOKUP(B23,RMS!B:E,4,FALSE)</f>
        <v>175413.03255782399</v>
      </c>
      <c r="K23" s="22">
        <f t="shared" si="1"/>
        <v>0.19460058200638741</v>
      </c>
      <c r="L23" s="22">
        <f t="shared" si="2"/>
        <v>-2.9757823969703168E-2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1129579.608</v>
      </c>
      <c r="F24" s="25">
        <f>VLOOKUP(C24,RA!B28:I58,8,0)</f>
        <v>55218.328399999999</v>
      </c>
      <c r="G24" s="16">
        <f t="shared" si="0"/>
        <v>1074361.2796</v>
      </c>
      <c r="H24" s="27">
        <f>RA!J28</f>
        <v>4.8883963563903201</v>
      </c>
      <c r="I24" s="20">
        <f>VLOOKUP(B24,RMS!B:D,3,FALSE)</f>
        <v>1129579.6073177001</v>
      </c>
      <c r="J24" s="21">
        <f>VLOOKUP(B24,RMS!B:E,4,FALSE)</f>
        <v>1074361.2786725699</v>
      </c>
      <c r="K24" s="22">
        <f t="shared" si="1"/>
        <v>6.8229995667934418E-4</v>
      </c>
      <c r="L24" s="22">
        <f t="shared" si="2"/>
        <v>9.2743011191487312E-4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657575.95389999996</v>
      </c>
      <c r="F25" s="25">
        <f>VLOOKUP(C25,RA!B29:I59,8,0)</f>
        <v>96320.248200000002</v>
      </c>
      <c r="G25" s="16">
        <f t="shared" si="0"/>
        <v>561255.70569999993</v>
      </c>
      <c r="H25" s="27">
        <f>RA!J29</f>
        <v>14.6477753069796</v>
      </c>
      <c r="I25" s="20">
        <f>VLOOKUP(B25,RMS!B:D,3,FALSE)</f>
        <v>657576.13916017697</v>
      </c>
      <c r="J25" s="21">
        <f>VLOOKUP(B25,RMS!B:E,4,FALSE)</f>
        <v>561255.71171990095</v>
      </c>
      <c r="K25" s="22">
        <f t="shared" si="1"/>
        <v>-0.18526017700787634</v>
      </c>
      <c r="L25" s="22">
        <f t="shared" si="2"/>
        <v>-6.019901018589735E-3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736666.29229999997</v>
      </c>
      <c r="F26" s="25">
        <f>VLOOKUP(C26,RA!B30:I60,8,0)</f>
        <v>87617.887100000007</v>
      </c>
      <c r="G26" s="16">
        <f t="shared" si="0"/>
        <v>649048.40519999992</v>
      </c>
      <c r="H26" s="27">
        <f>RA!J30</f>
        <v>11.893836872383799</v>
      </c>
      <c r="I26" s="20">
        <f>VLOOKUP(B26,RMS!B:D,3,FALSE)</f>
        <v>736666.317621239</v>
      </c>
      <c r="J26" s="21">
        <f>VLOOKUP(B26,RMS!B:E,4,FALSE)</f>
        <v>649048.395853778</v>
      </c>
      <c r="K26" s="22">
        <f t="shared" si="1"/>
        <v>-2.5321239023469388E-2</v>
      </c>
      <c r="L26" s="22">
        <f t="shared" si="2"/>
        <v>9.3462219228968024E-3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662554.57680000004</v>
      </c>
      <c r="F27" s="25">
        <f>VLOOKUP(C27,RA!B31:I61,8,0)</f>
        <v>24328.646199999999</v>
      </c>
      <c r="G27" s="16">
        <f t="shared" si="0"/>
        <v>638225.93060000008</v>
      </c>
      <c r="H27" s="27">
        <f>RA!J31</f>
        <v>3.6719459878312599</v>
      </c>
      <c r="I27" s="20">
        <f>VLOOKUP(B27,RMS!B:D,3,FALSE)</f>
        <v>662554.55861238902</v>
      </c>
      <c r="J27" s="21">
        <f>VLOOKUP(B27,RMS!B:E,4,FALSE)</f>
        <v>638225.93445044197</v>
      </c>
      <c r="K27" s="22">
        <f t="shared" si="1"/>
        <v>1.8187611014582217E-2</v>
      </c>
      <c r="L27" s="22">
        <f t="shared" si="2"/>
        <v>-3.8504418917000294E-3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99638.542199999996</v>
      </c>
      <c r="F28" s="25">
        <f>VLOOKUP(C28,RA!B32:I62,8,0)</f>
        <v>26926.983</v>
      </c>
      <c r="G28" s="16">
        <f t="shared" si="0"/>
        <v>72711.559199999989</v>
      </c>
      <c r="H28" s="27">
        <f>RA!J32</f>
        <v>27.024665762321799</v>
      </c>
      <c r="I28" s="20">
        <f>VLOOKUP(B28,RMS!B:D,3,FALSE)</f>
        <v>99638.481739694398</v>
      </c>
      <c r="J28" s="21">
        <f>VLOOKUP(B28,RMS!B:E,4,FALSE)</f>
        <v>72711.560978647205</v>
      </c>
      <c r="K28" s="22">
        <f t="shared" si="1"/>
        <v>6.0460305598098785E-2</v>
      </c>
      <c r="L28" s="22">
        <f t="shared" si="2"/>
        <v>-1.7786472162697464E-3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2.2124000000000001</v>
      </c>
      <c r="F29" s="25">
        <f>VLOOKUP(C29,RA!B33:I63,8,0)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223306.6165</v>
      </c>
      <c r="F30" s="25">
        <f>VLOOKUP(C30,RA!B34:I65,8,0)</f>
        <v>22033.7143</v>
      </c>
      <c r="G30" s="16">
        <f t="shared" si="0"/>
        <v>201272.90220000001</v>
      </c>
      <c r="H30" s="27">
        <f>RA!J34</f>
        <v>0</v>
      </c>
      <c r="I30" s="20">
        <f>VLOOKUP(B30,RMS!B:D,3,FALSE)</f>
        <v>223306.6164</v>
      </c>
      <c r="J30" s="21">
        <f>VLOOKUP(B30,RMS!B:E,4,FALSE)</f>
        <v>201272.8946</v>
      </c>
      <c r="K30" s="22">
        <f t="shared" si="1"/>
        <v>1.0000000474974513E-4</v>
      </c>
      <c r="L30" s="22">
        <f t="shared" si="2"/>
        <v>7.6000000117346644E-3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46134.21</v>
      </c>
      <c r="F31" s="25">
        <f>VLOOKUP(C31,RA!B35:I66,8,0)</f>
        <v>1632.2</v>
      </c>
      <c r="G31" s="16">
        <f t="shared" si="0"/>
        <v>44502.01</v>
      </c>
      <c r="H31" s="27">
        <f>RA!J35</f>
        <v>9.8670225922302706</v>
      </c>
      <c r="I31" s="20">
        <f>VLOOKUP(B31,RMS!B:D,3,FALSE)</f>
        <v>46134.21</v>
      </c>
      <c r="J31" s="21">
        <f>VLOOKUP(B31,RMS!B:E,4,FALSE)</f>
        <v>44502.01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109088.9</v>
      </c>
      <c r="F32" s="25">
        <f>VLOOKUP(C32,RA!B34:I66,8,0)</f>
        <v>-13943.84</v>
      </c>
      <c r="G32" s="16">
        <f t="shared" si="0"/>
        <v>123032.73999999999</v>
      </c>
      <c r="H32" s="27">
        <f>RA!J35</f>
        <v>9.8670225922302706</v>
      </c>
      <c r="I32" s="20">
        <f>VLOOKUP(B32,RMS!B:D,3,FALSE)</f>
        <v>109088.9</v>
      </c>
      <c r="J32" s="21">
        <f>VLOOKUP(B32,RMS!B:E,4,FALSE)</f>
        <v>123032.74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12715.39</v>
      </c>
      <c r="F33" s="25">
        <f>VLOOKUP(C33,RA!B34:I67,8,0)</f>
        <v>-113.66</v>
      </c>
      <c r="G33" s="16">
        <f t="shared" si="0"/>
        <v>12829.05</v>
      </c>
      <c r="H33" s="27">
        <f>RA!J34</f>
        <v>0</v>
      </c>
      <c r="I33" s="20">
        <f>VLOOKUP(B33,RMS!B:D,3,FALSE)</f>
        <v>12715.39</v>
      </c>
      <c r="J33" s="21">
        <f>VLOOKUP(B33,RMS!B:E,4,FALSE)</f>
        <v>12829.05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40100.050000000003</v>
      </c>
      <c r="F34" s="25">
        <f>VLOOKUP(C34,RA!B35:I68,8,0)</f>
        <v>-7166.65</v>
      </c>
      <c r="G34" s="16">
        <f t="shared" si="0"/>
        <v>47266.700000000004</v>
      </c>
      <c r="H34" s="27">
        <f>RA!J35</f>
        <v>9.8670225922302706</v>
      </c>
      <c r="I34" s="20">
        <f>VLOOKUP(B34,RMS!B:D,3,FALSE)</f>
        <v>40100.050000000003</v>
      </c>
      <c r="J34" s="21">
        <f>VLOOKUP(B34,RMS!B:E,4,FALSE)</f>
        <v>47266.7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3.5379385492891302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69481.195900000006</v>
      </c>
      <c r="F36" s="25">
        <f>VLOOKUP(C36,RA!B8:I69,8,0)</f>
        <v>4285.3453</v>
      </c>
      <c r="G36" s="16">
        <f t="shared" si="0"/>
        <v>65195.850600000005</v>
      </c>
      <c r="H36" s="27">
        <f>RA!J36</f>
        <v>3.5379385492891302</v>
      </c>
      <c r="I36" s="20">
        <f>VLOOKUP(B36,RMS!B:D,3,FALSE)</f>
        <v>69481.196581196593</v>
      </c>
      <c r="J36" s="21">
        <f>VLOOKUP(B36,RMS!B:E,4,FALSE)</f>
        <v>65195.8504273504</v>
      </c>
      <c r="K36" s="22">
        <f t="shared" si="1"/>
        <v>-6.8119658681098372E-4</v>
      </c>
      <c r="L36" s="22">
        <f t="shared" si="2"/>
        <v>1.7264960479224101E-4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429971.3798</v>
      </c>
      <c r="F37" s="25">
        <f>VLOOKUP(C37,RA!B8:I70,8,0)</f>
        <v>26783.061300000001</v>
      </c>
      <c r="G37" s="16">
        <f t="shared" si="0"/>
        <v>403188.31849999999</v>
      </c>
      <c r="H37" s="27">
        <f>RA!J37</f>
        <v>-12.782088736800899</v>
      </c>
      <c r="I37" s="20">
        <f>VLOOKUP(B37,RMS!B:D,3,FALSE)</f>
        <v>429971.37079743599</v>
      </c>
      <c r="J37" s="21">
        <f>VLOOKUP(B37,RMS!B:E,4,FALSE)</f>
        <v>403188.31857179501</v>
      </c>
      <c r="K37" s="22">
        <f t="shared" si="1"/>
        <v>9.0025640092790127E-3</v>
      </c>
      <c r="L37" s="22">
        <f t="shared" si="2"/>
        <v>-7.1795016992837191E-5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98311.16</v>
      </c>
      <c r="F38" s="25">
        <f>VLOOKUP(C38,RA!B9:I71,8,0)</f>
        <v>-3850.4</v>
      </c>
      <c r="G38" s="16">
        <f t="shared" si="0"/>
        <v>102161.56</v>
      </c>
      <c r="H38" s="27">
        <f>RA!J38</f>
        <v>-0.89387741941065102</v>
      </c>
      <c r="I38" s="20">
        <f>VLOOKUP(B38,RMS!B:D,3,FALSE)</f>
        <v>98311.16</v>
      </c>
      <c r="J38" s="21">
        <f>VLOOKUP(B38,RMS!B:E,4,FALSE)</f>
        <v>102161.56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47210.31</v>
      </c>
      <c r="F39" s="25">
        <f>VLOOKUP(C39,RA!B10:I72,8,0)</f>
        <v>6425.82</v>
      </c>
      <c r="G39" s="16">
        <f t="shared" si="0"/>
        <v>40784.49</v>
      </c>
      <c r="H39" s="27">
        <f>RA!J39</f>
        <v>-17.871922852964001</v>
      </c>
      <c r="I39" s="20">
        <f>VLOOKUP(B39,RMS!B:D,3,FALSE)</f>
        <v>47210.31</v>
      </c>
      <c r="J39" s="21">
        <f>VLOOKUP(B39,RMS!B:E,4,FALSE)</f>
        <v>40784.49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6024.7183000000005</v>
      </c>
      <c r="F40" s="25">
        <f>VLOOKUP(C40,RA!B8:I73,8,0)</f>
        <v>412.52600000000001</v>
      </c>
      <c r="G40" s="16">
        <f t="shared" si="0"/>
        <v>5612.1923000000006</v>
      </c>
      <c r="H40" s="27">
        <f>RA!J40</f>
        <v>-6436.4705882353001</v>
      </c>
      <c r="I40" s="20">
        <f>VLOOKUP(B40,RMS!B:D,3,FALSE)</f>
        <v>6024.7182512669197</v>
      </c>
      <c r="J40" s="21">
        <f>VLOOKUP(B40,RMS!B:E,4,FALSE)</f>
        <v>5612.1920429619504</v>
      </c>
      <c r="K40" s="22">
        <f t="shared" si="1"/>
        <v>4.8733080802776385E-5</v>
      </c>
      <c r="L40" s="22">
        <f t="shared" si="2"/>
        <v>2.5703805022203596E-4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15188609.7618</v>
      </c>
      <c r="E7" s="48">
        <v>14854522.087300001</v>
      </c>
      <c r="F7" s="49">
        <v>102.249063770188</v>
      </c>
      <c r="G7" s="48">
        <v>14324800.3859</v>
      </c>
      <c r="H7" s="49">
        <v>6.0301669316820101</v>
      </c>
      <c r="I7" s="48">
        <v>1580573.9287</v>
      </c>
      <c r="J7" s="49">
        <v>10.4063107386906</v>
      </c>
      <c r="K7" s="48">
        <v>1632910.2512999999</v>
      </c>
      <c r="L7" s="49">
        <v>11.399183285704201</v>
      </c>
      <c r="M7" s="49">
        <v>-3.2050948641136001E-2</v>
      </c>
      <c r="N7" s="48">
        <v>591897432.69149995</v>
      </c>
      <c r="O7" s="48">
        <v>7195783774.9048004</v>
      </c>
      <c r="P7" s="48">
        <v>843834</v>
      </c>
      <c r="Q7" s="48">
        <v>869887</v>
      </c>
      <c r="R7" s="49">
        <v>-2.9949867051697598</v>
      </c>
      <c r="S7" s="48">
        <v>17.999523320700501</v>
      </c>
      <c r="T7" s="48">
        <v>17.341206009746099</v>
      </c>
      <c r="U7" s="50">
        <v>3.6574152505323299</v>
      </c>
    </row>
    <row r="8" spans="1:23" ht="12" thickBot="1">
      <c r="A8" s="74">
        <v>42334</v>
      </c>
      <c r="B8" s="64" t="s">
        <v>6</v>
      </c>
      <c r="C8" s="65"/>
      <c r="D8" s="51">
        <v>554077.79940000002</v>
      </c>
      <c r="E8" s="51">
        <v>583615.44530000002</v>
      </c>
      <c r="F8" s="52">
        <v>94.938851235368404</v>
      </c>
      <c r="G8" s="51">
        <v>547411.41</v>
      </c>
      <c r="H8" s="52">
        <v>1.2178024203039599</v>
      </c>
      <c r="I8" s="51">
        <v>135845.53400000001</v>
      </c>
      <c r="J8" s="52">
        <v>24.51741148032</v>
      </c>
      <c r="K8" s="51">
        <v>154121.69409999999</v>
      </c>
      <c r="L8" s="52">
        <v>28.154636765791899</v>
      </c>
      <c r="M8" s="52">
        <v>-0.11858265772852</v>
      </c>
      <c r="N8" s="51">
        <v>20755473.8024</v>
      </c>
      <c r="O8" s="51">
        <v>256812953.0088</v>
      </c>
      <c r="P8" s="51">
        <v>22325</v>
      </c>
      <c r="Q8" s="51">
        <v>22721</v>
      </c>
      <c r="R8" s="52">
        <v>-1.74288103516571</v>
      </c>
      <c r="S8" s="51">
        <v>24.818714418812998</v>
      </c>
      <c r="T8" s="51">
        <v>24.3198610932617</v>
      </c>
      <c r="U8" s="53">
        <v>2.00998858012208</v>
      </c>
    </row>
    <row r="9" spans="1:23" ht="12" thickBot="1">
      <c r="A9" s="75"/>
      <c r="B9" s="64" t="s">
        <v>7</v>
      </c>
      <c r="C9" s="65"/>
      <c r="D9" s="51">
        <v>64072.768100000001</v>
      </c>
      <c r="E9" s="51">
        <v>77224.734299999996</v>
      </c>
      <c r="F9" s="52">
        <v>82.969230882805405</v>
      </c>
      <c r="G9" s="51">
        <v>93797.383300000001</v>
      </c>
      <c r="H9" s="52">
        <v>-31.6902392734446</v>
      </c>
      <c r="I9" s="51">
        <v>14700.1468</v>
      </c>
      <c r="J9" s="52">
        <v>22.9428932695043</v>
      </c>
      <c r="K9" s="51">
        <v>17593.252899999999</v>
      </c>
      <c r="L9" s="52">
        <v>18.756656402375398</v>
      </c>
      <c r="M9" s="52">
        <v>-0.16444406935115399</v>
      </c>
      <c r="N9" s="51">
        <v>2266352.6779999998</v>
      </c>
      <c r="O9" s="51">
        <v>40938144.866300002</v>
      </c>
      <c r="P9" s="51">
        <v>3761</v>
      </c>
      <c r="Q9" s="51">
        <v>3862</v>
      </c>
      <c r="R9" s="52">
        <v>-2.6152252718798499</v>
      </c>
      <c r="S9" s="51">
        <v>17.036098936453101</v>
      </c>
      <c r="T9" s="51">
        <v>17.651572527188002</v>
      </c>
      <c r="U9" s="53">
        <v>-3.6127613078012399</v>
      </c>
    </row>
    <row r="10" spans="1:23" ht="12" thickBot="1">
      <c r="A10" s="75"/>
      <c r="B10" s="64" t="s">
        <v>8</v>
      </c>
      <c r="C10" s="65"/>
      <c r="D10" s="51">
        <v>87914.354500000001</v>
      </c>
      <c r="E10" s="51">
        <v>104172.4874</v>
      </c>
      <c r="F10" s="52">
        <v>84.393064516572196</v>
      </c>
      <c r="G10" s="51">
        <v>96635.599700000006</v>
      </c>
      <c r="H10" s="52">
        <v>-9.02487823025327</v>
      </c>
      <c r="I10" s="51">
        <v>26808.065200000001</v>
      </c>
      <c r="J10" s="52">
        <v>30.493387971130499</v>
      </c>
      <c r="K10" s="51">
        <v>26989.3177</v>
      </c>
      <c r="L10" s="52">
        <v>27.9289597040706</v>
      </c>
      <c r="M10" s="52">
        <v>-6.7157125650490002E-3</v>
      </c>
      <c r="N10" s="51">
        <v>3349281.1688999999</v>
      </c>
      <c r="O10" s="51">
        <v>62482265.950599998</v>
      </c>
      <c r="P10" s="51">
        <v>74218</v>
      </c>
      <c r="Q10" s="51">
        <v>77224</v>
      </c>
      <c r="R10" s="52">
        <v>-3.8925722573293302</v>
      </c>
      <c r="S10" s="51">
        <v>1.18454222021612</v>
      </c>
      <c r="T10" s="51">
        <v>1.2434262301875101</v>
      </c>
      <c r="U10" s="53">
        <v>-4.9710351363113903</v>
      </c>
    </row>
    <row r="11" spans="1:23" ht="12" thickBot="1">
      <c r="A11" s="75"/>
      <c r="B11" s="64" t="s">
        <v>9</v>
      </c>
      <c r="C11" s="65"/>
      <c r="D11" s="51">
        <v>92281.227599999998</v>
      </c>
      <c r="E11" s="51">
        <v>65841.726800000004</v>
      </c>
      <c r="F11" s="52">
        <v>140.15614730201801</v>
      </c>
      <c r="G11" s="51">
        <v>62868.983200000002</v>
      </c>
      <c r="H11" s="52">
        <v>46.783394454517001</v>
      </c>
      <c r="I11" s="51">
        <v>18673.075099999998</v>
      </c>
      <c r="J11" s="52">
        <v>20.2349660766758</v>
      </c>
      <c r="K11" s="51">
        <v>13141.465</v>
      </c>
      <c r="L11" s="52">
        <v>20.902938668809298</v>
      </c>
      <c r="M11" s="52">
        <v>0.42092796351091799</v>
      </c>
      <c r="N11" s="51">
        <v>2146323.9471999998</v>
      </c>
      <c r="O11" s="51">
        <v>21484771.416700002</v>
      </c>
      <c r="P11" s="51">
        <v>4236</v>
      </c>
      <c r="Q11" s="51">
        <v>4398</v>
      </c>
      <c r="R11" s="52">
        <v>-3.6834924965893601</v>
      </c>
      <c r="S11" s="51">
        <v>21.784992351274798</v>
      </c>
      <c r="T11" s="51">
        <v>23.046082423828999</v>
      </c>
      <c r="U11" s="53">
        <v>-5.7888019982730503</v>
      </c>
    </row>
    <row r="12" spans="1:23" ht="12" thickBot="1">
      <c r="A12" s="75"/>
      <c r="B12" s="64" t="s">
        <v>10</v>
      </c>
      <c r="C12" s="65"/>
      <c r="D12" s="51">
        <v>425041.23330000002</v>
      </c>
      <c r="E12" s="51">
        <v>241866.5661</v>
      </c>
      <c r="F12" s="52">
        <v>175.733769306613</v>
      </c>
      <c r="G12" s="51">
        <v>177615.87899999999</v>
      </c>
      <c r="H12" s="52">
        <v>139.303622904121</v>
      </c>
      <c r="I12" s="51">
        <v>30044.789400000001</v>
      </c>
      <c r="J12" s="52">
        <v>7.0686764121056402</v>
      </c>
      <c r="K12" s="51">
        <v>33869.347999999998</v>
      </c>
      <c r="L12" s="52">
        <v>19.068873904004899</v>
      </c>
      <c r="M12" s="52">
        <v>-0.112920939605923</v>
      </c>
      <c r="N12" s="51">
        <v>14894630.3904</v>
      </c>
      <c r="O12" s="51">
        <v>85942707.940699995</v>
      </c>
      <c r="P12" s="51">
        <v>3719</v>
      </c>
      <c r="Q12" s="51">
        <v>2218</v>
      </c>
      <c r="R12" s="52">
        <v>67.673579801623106</v>
      </c>
      <c r="S12" s="51">
        <v>114.28911892982001</v>
      </c>
      <c r="T12" s="51">
        <v>115.142809918846</v>
      </c>
      <c r="U12" s="53">
        <v>-0.74695736306285199</v>
      </c>
    </row>
    <row r="13" spans="1:23" ht="12" thickBot="1">
      <c r="A13" s="75"/>
      <c r="B13" s="64" t="s">
        <v>11</v>
      </c>
      <c r="C13" s="65"/>
      <c r="D13" s="51">
        <v>337747.20309999998</v>
      </c>
      <c r="E13" s="51">
        <v>340311.7403</v>
      </c>
      <c r="F13" s="52">
        <v>99.246415302117001</v>
      </c>
      <c r="G13" s="51">
        <v>320411.2746</v>
      </c>
      <c r="H13" s="52">
        <v>5.4105238717464301</v>
      </c>
      <c r="I13" s="51">
        <v>101466.9431</v>
      </c>
      <c r="J13" s="52">
        <v>30.0422748637707</v>
      </c>
      <c r="K13" s="51">
        <v>95171.574099999998</v>
      </c>
      <c r="L13" s="52">
        <v>29.7029417016651</v>
      </c>
      <c r="M13" s="52">
        <v>6.6147576726903995E-2</v>
      </c>
      <c r="N13" s="51">
        <v>15910075.430299999</v>
      </c>
      <c r="O13" s="51">
        <v>124246380.55339999</v>
      </c>
      <c r="P13" s="51">
        <v>9866</v>
      </c>
      <c r="Q13" s="51">
        <v>9943</v>
      </c>
      <c r="R13" s="52">
        <v>-0.77441416071608604</v>
      </c>
      <c r="S13" s="51">
        <v>34.233448520170299</v>
      </c>
      <c r="T13" s="51">
        <v>40.218362395655198</v>
      </c>
      <c r="U13" s="53">
        <v>-17.482649672172698</v>
      </c>
    </row>
    <row r="14" spans="1:23" ht="12" thickBot="1">
      <c r="A14" s="75"/>
      <c r="B14" s="64" t="s">
        <v>12</v>
      </c>
      <c r="C14" s="65"/>
      <c r="D14" s="51">
        <v>201198.41570000001</v>
      </c>
      <c r="E14" s="51">
        <v>197144.72409999999</v>
      </c>
      <c r="F14" s="52">
        <v>102.05620090444</v>
      </c>
      <c r="G14" s="51">
        <v>255742.4883</v>
      </c>
      <c r="H14" s="52">
        <v>-21.3277320333322</v>
      </c>
      <c r="I14" s="51">
        <v>39480.130499999999</v>
      </c>
      <c r="J14" s="52">
        <v>19.622485774871802</v>
      </c>
      <c r="K14" s="51">
        <v>25664.886699999999</v>
      </c>
      <c r="L14" s="52">
        <v>10.035441068319299</v>
      </c>
      <c r="M14" s="52">
        <v>0.53829358225844004</v>
      </c>
      <c r="N14" s="51">
        <v>5546615.7056</v>
      </c>
      <c r="O14" s="51">
        <v>60882800.527500004</v>
      </c>
      <c r="P14" s="51">
        <v>3313</v>
      </c>
      <c r="Q14" s="51">
        <v>3860</v>
      </c>
      <c r="R14" s="52">
        <v>-14.1709844559585</v>
      </c>
      <c r="S14" s="51">
        <v>60.7299775731965</v>
      </c>
      <c r="T14" s="51">
        <v>59.466077461139903</v>
      </c>
      <c r="U14" s="53">
        <v>2.0811799420364601</v>
      </c>
    </row>
    <row r="15" spans="1:23" ht="12" thickBot="1">
      <c r="A15" s="75"/>
      <c r="B15" s="64" t="s">
        <v>13</v>
      </c>
      <c r="C15" s="65"/>
      <c r="D15" s="51">
        <v>143087.93849999999</v>
      </c>
      <c r="E15" s="51">
        <v>145123.7752</v>
      </c>
      <c r="F15" s="52">
        <v>98.597172174446001</v>
      </c>
      <c r="G15" s="51">
        <v>112292.7381</v>
      </c>
      <c r="H15" s="52">
        <v>27.424035535206201</v>
      </c>
      <c r="I15" s="51">
        <v>-1300.2882</v>
      </c>
      <c r="J15" s="52">
        <v>-0.90873361768364602</v>
      </c>
      <c r="K15" s="51">
        <v>11868.948</v>
      </c>
      <c r="L15" s="52">
        <v>10.569648759860501</v>
      </c>
      <c r="M15" s="52">
        <v>-1.1095537869068099</v>
      </c>
      <c r="N15" s="51">
        <v>6678329.7759999996</v>
      </c>
      <c r="O15" s="51">
        <v>49042233.141099997</v>
      </c>
      <c r="P15" s="51">
        <v>4777</v>
      </c>
      <c r="Q15" s="51">
        <v>3734</v>
      </c>
      <c r="R15" s="52">
        <v>27.932512051419401</v>
      </c>
      <c r="S15" s="51">
        <v>29.953514444211901</v>
      </c>
      <c r="T15" s="51">
        <v>35.581241135511497</v>
      </c>
      <c r="U15" s="53">
        <v>-18.788201637511499</v>
      </c>
    </row>
    <row r="16" spans="1:23" ht="12" thickBot="1">
      <c r="A16" s="75"/>
      <c r="B16" s="64" t="s">
        <v>14</v>
      </c>
      <c r="C16" s="65"/>
      <c r="D16" s="51">
        <v>519123.21960000001</v>
      </c>
      <c r="E16" s="51">
        <v>631660.44149999996</v>
      </c>
      <c r="F16" s="52">
        <v>82.183905385501404</v>
      </c>
      <c r="G16" s="51">
        <v>527368.67680000002</v>
      </c>
      <c r="H16" s="52">
        <v>-1.5635090900795099</v>
      </c>
      <c r="I16" s="51">
        <v>3693.2012</v>
      </c>
      <c r="J16" s="52">
        <v>0.71143055455036697</v>
      </c>
      <c r="K16" s="51">
        <v>41723.460899999998</v>
      </c>
      <c r="L16" s="52">
        <v>7.91163046564923</v>
      </c>
      <c r="M16" s="52">
        <v>-0.91148382420021201</v>
      </c>
      <c r="N16" s="51">
        <v>23676851.0143</v>
      </c>
      <c r="O16" s="51">
        <v>355843315.35470003</v>
      </c>
      <c r="P16" s="51">
        <v>26092</v>
      </c>
      <c r="Q16" s="51">
        <v>24718</v>
      </c>
      <c r="R16" s="52">
        <v>5.5587021603689601</v>
      </c>
      <c r="S16" s="51">
        <v>19.895876881802899</v>
      </c>
      <c r="T16" s="51">
        <v>19.146294032688701</v>
      </c>
      <c r="U16" s="53">
        <v>3.7675285867882602</v>
      </c>
    </row>
    <row r="17" spans="1:21" ht="12" thickBot="1">
      <c r="A17" s="75"/>
      <c r="B17" s="64" t="s">
        <v>15</v>
      </c>
      <c r="C17" s="65"/>
      <c r="D17" s="51">
        <v>421945.41399999999</v>
      </c>
      <c r="E17" s="51">
        <v>598463.27190000005</v>
      </c>
      <c r="F17" s="52">
        <v>70.504813546938095</v>
      </c>
      <c r="G17" s="51">
        <v>583895.57779999997</v>
      </c>
      <c r="H17" s="52">
        <v>-27.736151797928599</v>
      </c>
      <c r="I17" s="51">
        <v>42440.630599999997</v>
      </c>
      <c r="J17" s="52">
        <v>10.0583225203628</v>
      </c>
      <c r="K17" s="51">
        <v>51816.705099999999</v>
      </c>
      <c r="L17" s="52">
        <v>8.8743102482869993</v>
      </c>
      <c r="M17" s="52">
        <v>-0.180946945235235</v>
      </c>
      <c r="N17" s="51">
        <v>15846642.4208</v>
      </c>
      <c r="O17" s="51">
        <v>337693826.2062</v>
      </c>
      <c r="P17" s="51">
        <v>8370</v>
      </c>
      <c r="Q17" s="51">
        <v>8745</v>
      </c>
      <c r="R17" s="52">
        <v>-4.2881646655231496</v>
      </c>
      <c r="S17" s="51">
        <v>50.411638470728803</v>
      </c>
      <c r="T17" s="51">
        <v>45.571599085191501</v>
      </c>
      <c r="U17" s="53">
        <v>9.6010356583581107</v>
      </c>
    </row>
    <row r="18" spans="1:21" ht="12" thickBot="1">
      <c r="A18" s="75"/>
      <c r="B18" s="64" t="s">
        <v>16</v>
      </c>
      <c r="C18" s="65"/>
      <c r="D18" s="51">
        <v>1391630.5851</v>
      </c>
      <c r="E18" s="51">
        <v>1374254.9865000001</v>
      </c>
      <c r="F18" s="52">
        <v>101.264364966523</v>
      </c>
      <c r="G18" s="51">
        <v>1299781.2097</v>
      </c>
      <c r="H18" s="52">
        <v>7.0665258671649402</v>
      </c>
      <c r="I18" s="51">
        <v>127991.3126</v>
      </c>
      <c r="J18" s="52">
        <v>9.1972190012482908</v>
      </c>
      <c r="K18" s="51">
        <v>194226.54939999999</v>
      </c>
      <c r="L18" s="52">
        <v>14.943018713497899</v>
      </c>
      <c r="M18" s="52">
        <v>-0.34102050932075101</v>
      </c>
      <c r="N18" s="51">
        <v>49433870.549400002</v>
      </c>
      <c r="O18" s="51">
        <v>733020064.68069994</v>
      </c>
      <c r="P18" s="51">
        <v>63435</v>
      </c>
      <c r="Q18" s="51">
        <v>65885</v>
      </c>
      <c r="R18" s="52">
        <v>-3.7186005919405001</v>
      </c>
      <c r="S18" s="51">
        <v>21.937898401513401</v>
      </c>
      <c r="T18" s="51">
        <v>20.4645362798816</v>
      </c>
      <c r="U18" s="53">
        <v>6.7160586427463498</v>
      </c>
    </row>
    <row r="19" spans="1:21" ht="12" thickBot="1">
      <c r="A19" s="75"/>
      <c r="B19" s="64" t="s">
        <v>17</v>
      </c>
      <c r="C19" s="65"/>
      <c r="D19" s="51">
        <v>524883.23049999995</v>
      </c>
      <c r="E19" s="51">
        <v>687673.20250000001</v>
      </c>
      <c r="F19" s="52">
        <v>76.327422472158901</v>
      </c>
      <c r="G19" s="51">
        <v>741707.45649999997</v>
      </c>
      <c r="H19" s="52">
        <v>-29.2331193518209</v>
      </c>
      <c r="I19" s="51">
        <v>37752.005599999997</v>
      </c>
      <c r="J19" s="52">
        <v>7.1924579423194199</v>
      </c>
      <c r="K19" s="51">
        <v>48733.683499999999</v>
      </c>
      <c r="L19" s="52">
        <v>6.5704723705983099</v>
      </c>
      <c r="M19" s="52">
        <v>-0.22534060861621499</v>
      </c>
      <c r="N19" s="51">
        <v>19904292.2546</v>
      </c>
      <c r="O19" s="51">
        <v>232928043.56600001</v>
      </c>
      <c r="P19" s="51">
        <v>12665</v>
      </c>
      <c r="Q19" s="51">
        <v>13053</v>
      </c>
      <c r="R19" s="52">
        <v>-2.9724967440435202</v>
      </c>
      <c r="S19" s="51">
        <v>41.443602881958199</v>
      </c>
      <c r="T19" s="51">
        <v>49.080118961158398</v>
      </c>
      <c r="U19" s="53">
        <v>-18.426284271063299</v>
      </c>
    </row>
    <row r="20" spans="1:21" ht="12" thickBot="1">
      <c r="A20" s="75"/>
      <c r="B20" s="64" t="s">
        <v>18</v>
      </c>
      <c r="C20" s="65"/>
      <c r="D20" s="51">
        <v>1092705.0932</v>
      </c>
      <c r="E20" s="51">
        <v>1051522.8189000001</v>
      </c>
      <c r="F20" s="52">
        <v>103.91644133249299</v>
      </c>
      <c r="G20" s="51">
        <v>893476.82140000002</v>
      </c>
      <c r="H20" s="52">
        <v>22.298090675461101</v>
      </c>
      <c r="I20" s="51">
        <v>70428.095600000001</v>
      </c>
      <c r="J20" s="52">
        <v>6.4452976414478398</v>
      </c>
      <c r="K20" s="51">
        <v>61107.854899999998</v>
      </c>
      <c r="L20" s="52">
        <v>6.8393329783585601</v>
      </c>
      <c r="M20" s="52">
        <v>0.15252115649047299</v>
      </c>
      <c r="N20" s="51">
        <v>47115405.116999999</v>
      </c>
      <c r="O20" s="51">
        <v>406848308.95179999</v>
      </c>
      <c r="P20" s="51">
        <v>42636</v>
      </c>
      <c r="Q20" s="51">
        <v>38887</v>
      </c>
      <c r="R20" s="52">
        <v>9.64075397947901</v>
      </c>
      <c r="S20" s="51">
        <v>25.628696247302798</v>
      </c>
      <c r="T20" s="51">
        <v>22.1395238460154</v>
      </c>
      <c r="U20" s="53">
        <v>13.6143187605752</v>
      </c>
    </row>
    <row r="21" spans="1:21" ht="12" thickBot="1">
      <c r="A21" s="75"/>
      <c r="B21" s="64" t="s">
        <v>19</v>
      </c>
      <c r="C21" s="65"/>
      <c r="D21" s="51">
        <v>330889.2034</v>
      </c>
      <c r="E21" s="51">
        <v>332398.7487</v>
      </c>
      <c r="F21" s="52">
        <v>99.545863121957098</v>
      </c>
      <c r="G21" s="51">
        <v>305854.04450000002</v>
      </c>
      <c r="H21" s="52">
        <v>8.1853287050451407</v>
      </c>
      <c r="I21" s="51">
        <v>30627.7513</v>
      </c>
      <c r="J21" s="52">
        <v>9.2561954229057193</v>
      </c>
      <c r="K21" s="51">
        <v>30628.567299999999</v>
      </c>
      <c r="L21" s="52">
        <v>10.014112237773601</v>
      </c>
      <c r="M21" s="52">
        <v>-2.6641794636000001E-5</v>
      </c>
      <c r="N21" s="51">
        <v>13450163.6753</v>
      </c>
      <c r="O21" s="51">
        <v>143445390.3206</v>
      </c>
      <c r="P21" s="51">
        <v>28375</v>
      </c>
      <c r="Q21" s="51">
        <v>26868</v>
      </c>
      <c r="R21" s="52">
        <v>5.6089027839809402</v>
      </c>
      <c r="S21" s="51">
        <v>11.6612935118943</v>
      </c>
      <c r="T21" s="51">
        <v>11.939587673068299</v>
      </c>
      <c r="U21" s="53">
        <v>-2.3864776312353801</v>
      </c>
    </row>
    <row r="22" spans="1:21" ht="12" thickBot="1">
      <c r="A22" s="75"/>
      <c r="B22" s="64" t="s">
        <v>20</v>
      </c>
      <c r="C22" s="65"/>
      <c r="D22" s="51">
        <v>902794.46849999996</v>
      </c>
      <c r="E22" s="51">
        <v>898293.1041</v>
      </c>
      <c r="F22" s="52">
        <v>100.501101965434</v>
      </c>
      <c r="G22" s="51">
        <v>862382.7352</v>
      </c>
      <c r="H22" s="52">
        <v>4.68605546592116</v>
      </c>
      <c r="I22" s="51">
        <v>100435.6344</v>
      </c>
      <c r="J22" s="52">
        <v>11.124972283766301</v>
      </c>
      <c r="K22" s="51">
        <v>72434.775200000004</v>
      </c>
      <c r="L22" s="52">
        <v>8.3993767782469906</v>
      </c>
      <c r="M22" s="52">
        <v>0.38656652309179801</v>
      </c>
      <c r="N22" s="51">
        <v>30190403.713799998</v>
      </c>
      <c r="O22" s="51">
        <v>465639213.11750001</v>
      </c>
      <c r="P22" s="51">
        <v>54279</v>
      </c>
      <c r="Q22" s="51">
        <v>57679</v>
      </c>
      <c r="R22" s="52">
        <v>-5.8946930425284796</v>
      </c>
      <c r="S22" s="51">
        <v>16.632481595091999</v>
      </c>
      <c r="T22" s="51">
        <v>16.9280651918376</v>
      </c>
      <c r="U22" s="53">
        <v>-1.7771466936886899</v>
      </c>
    </row>
    <row r="23" spans="1:21" ht="12" thickBot="1">
      <c r="A23" s="75"/>
      <c r="B23" s="64" t="s">
        <v>21</v>
      </c>
      <c r="C23" s="65"/>
      <c r="D23" s="51">
        <v>2304427.9980000001</v>
      </c>
      <c r="E23" s="51">
        <v>2277525.4040000001</v>
      </c>
      <c r="F23" s="52">
        <v>101.18122036982599</v>
      </c>
      <c r="G23" s="51">
        <v>2085032.7069999999</v>
      </c>
      <c r="H23" s="52">
        <v>10.5223908605094</v>
      </c>
      <c r="I23" s="51">
        <v>235481.88810000001</v>
      </c>
      <c r="J23" s="52">
        <v>10.218669808923201</v>
      </c>
      <c r="K23" s="51">
        <v>242162.8265</v>
      </c>
      <c r="L23" s="52">
        <v>11.6143418607773</v>
      </c>
      <c r="M23" s="52">
        <v>-2.7588620832354999E-2</v>
      </c>
      <c r="N23" s="51">
        <v>87762982.614999995</v>
      </c>
      <c r="O23" s="51">
        <v>1044071170.4842</v>
      </c>
      <c r="P23" s="51">
        <v>76661</v>
      </c>
      <c r="Q23" s="51">
        <v>72141</v>
      </c>
      <c r="R23" s="52">
        <v>6.2655078249539198</v>
      </c>
      <c r="S23" s="51">
        <v>30.0599783201367</v>
      </c>
      <c r="T23" s="51">
        <v>27.9275456661261</v>
      </c>
      <c r="U23" s="53">
        <v>7.0939261209718198</v>
      </c>
    </row>
    <row r="24" spans="1:21" ht="12" thickBot="1">
      <c r="A24" s="75"/>
      <c r="B24" s="64" t="s">
        <v>22</v>
      </c>
      <c r="C24" s="65"/>
      <c r="D24" s="51">
        <v>273879.32179999998</v>
      </c>
      <c r="E24" s="51">
        <v>273983.97129999998</v>
      </c>
      <c r="F24" s="52">
        <v>99.961804517430906</v>
      </c>
      <c r="G24" s="51">
        <v>228579.72560000001</v>
      </c>
      <c r="H24" s="52">
        <v>19.817853959310199</v>
      </c>
      <c r="I24" s="51">
        <v>39647.750800000002</v>
      </c>
      <c r="J24" s="52">
        <v>14.4763578861761</v>
      </c>
      <c r="K24" s="51">
        <v>37943.207600000002</v>
      </c>
      <c r="L24" s="52">
        <v>16.5995507696068</v>
      </c>
      <c r="M24" s="52">
        <v>4.4923539885437E-2</v>
      </c>
      <c r="N24" s="51">
        <v>7329072.8650000002</v>
      </c>
      <c r="O24" s="51">
        <v>96357499.818900004</v>
      </c>
      <c r="P24" s="51">
        <v>24812</v>
      </c>
      <c r="Q24" s="51">
        <v>25687</v>
      </c>
      <c r="R24" s="52">
        <v>-3.4063923385370001</v>
      </c>
      <c r="S24" s="51">
        <v>11.038179985490901</v>
      </c>
      <c r="T24" s="51">
        <v>9.7183030832716906</v>
      </c>
      <c r="U24" s="53">
        <v>11.957377973127</v>
      </c>
    </row>
    <row r="25" spans="1:21" ht="12" thickBot="1">
      <c r="A25" s="75"/>
      <c r="B25" s="64" t="s">
        <v>23</v>
      </c>
      <c r="C25" s="65"/>
      <c r="D25" s="51">
        <v>377066.22019999998</v>
      </c>
      <c r="E25" s="51">
        <v>350812.18550000002</v>
      </c>
      <c r="F25" s="52">
        <v>107.483786420526</v>
      </c>
      <c r="G25" s="51">
        <v>275548.39409999998</v>
      </c>
      <c r="H25" s="52">
        <v>36.8421040636361</v>
      </c>
      <c r="I25" s="51">
        <v>19520.9274</v>
      </c>
      <c r="J25" s="52">
        <v>5.1770554757320602</v>
      </c>
      <c r="K25" s="51">
        <v>17558.200799999999</v>
      </c>
      <c r="L25" s="52">
        <v>6.3720933149869499</v>
      </c>
      <c r="M25" s="52">
        <v>0.111784038829309</v>
      </c>
      <c r="N25" s="51">
        <v>10611400.2458</v>
      </c>
      <c r="O25" s="51">
        <v>109004586.8592</v>
      </c>
      <c r="P25" s="51">
        <v>22924</v>
      </c>
      <c r="Q25" s="51">
        <v>23781</v>
      </c>
      <c r="R25" s="52">
        <v>-3.6037172532694099</v>
      </c>
      <c r="S25" s="51">
        <v>16.448535168382499</v>
      </c>
      <c r="T25" s="51">
        <v>16.087712720238802</v>
      </c>
      <c r="U25" s="53">
        <v>2.19364487141211</v>
      </c>
    </row>
    <row r="26" spans="1:21" ht="12" thickBot="1">
      <c r="A26" s="75"/>
      <c r="B26" s="64" t="s">
        <v>24</v>
      </c>
      <c r="C26" s="65"/>
      <c r="D26" s="51">
        <v>537688.22309999994</v>
      </c>
      <c r="E26" s="51">
        <v>611925.06110000005</v>
      </c>
      <c r="F26" s="52">
        <v>87.868312197158403</v>
      </c>
      <c r="G26" s="51">
        <v>530772.97180000006</v>
      </c>
      <c r="H26" s="52">
        <v>1.3028642503307</v>
      </c>
      <c r="I26" s="51">
        <v>117599.9601</v>
      </c>
      <c r="J26" s="52">
        <v>21.8714033612242</v>
      </c>
      <c r="K26" s="51">
        <v>122423.1422</v>
      </c>
      <c r="L26" s="52">
        <v>23.065067119907901</v>
      </c>
      <c r="M26" s="52">
        <v>-3.9397633595455998E-2</v>
      </c>
      <c r="N26" s="51">
        <v>15708882.580600001</v>
      </c>
      <c r="O26" s="51">
        <v>215605990.66909999</v>
      </c>
      <c r="P26" s="51">
        <v>42661</v>
      </c>
      <c r="Q26" s="51">
        <v>46004</v>
      </c>
      <c r="R26" s="52">
        <v>-7.2667594122250199</v>
      </c>
      <c r="S26" s="51">
        <v>12.6037416633459</v>
      </c>
      <c r="T26" s="51">
        <v>12.801777775845601</v>
      </c>
      <c r="U26" s="53">
        <v>-1.57124858466109</v>
      </c>
    </row>
    <row r="27" spans="1:21" ht="12" thickBot="1">
      <c r="A27" s="75"/>
      <c r="B27" s="64" t="s">
        <v>25</v>
      </c>
      <c r="C27" s="65"/>
      <c r="D27" s="51">
        <v>237793.8781</v>
      </c>
      <c r="E27" s="51">
        <v>227422.02849999999</v>
      </c>
      <c r="F27" s="52">
        <v>104.56061783830199</v>
      </c>
      <c r="G27" s="51">
        <v>223911.2463</v>
      </c>
      <c r="H27" s="52">
        <v>6.2000600815734996</v>
      </c>
      <c r="I27" s="51">
        <v>62380.8753</v>
      </c>
      <c r="J27" s="52">
        <v>26.233171265143699</v>
      </c>
      <c r="K27" s="51">
        <v>62196.597300000001</v>
      </c>
      <c r="L27" s="52">
        <v>27.777344071707802</v>
      </c>
      <c r="M27" s="52">
        <v>2.9628308942880001E-3</v>
      </c>
      <c r="N27" s="51">
        <v>7011118.3778999997</v>
      </c>
      <c r="O27" s="51">
        <v>87853661.039399996</v>
      </c>
      <c r="P27" s="51">
        <v>31019</v>
      </c>
      <c r="Q27" s="51">
        <v>34278</v>
      </c>
      <c r="R27" s="52">
        <v>-9.5075558667366806</v>
      </c>
      <c r="S27" s="51">
        <v>7.6660717012153903</v>
      </c>
      <c r="T27" s="51">
        <v>7.9174833129120703</v>
      </c>
      <c r="U27" s="53">
        <v>-3.2795363974593199</v>
      </c>
    </row>
    <row r="28" spans="1:21" ht="12" thickBot="1">
      <c r="A28" s="75"/>
      <c r="B28" s="64" t="s">
        <v>26</v>
      </c>
      <c r="C28" s="65"/>
      <c r="D28" s="51">
        <v>1129579.608</v>
      </c>
      <c r="E28" s="51">
        <v>1042380.1707</v>
      </c>
      <c r="F28" s="52">
        <v>108.365415973084</v>
      </c>
      <c r="G28" s="51">
        <v>969576.89859999996</v>
      </c>
      <c r="H28" s="52">
        <v>16.502322779248601</v>
      </c>
      <c r="I28" s="51">
        <v>55218.328399999999</v>
      </c>
      <c r="J28" s="52">
        <v>4.8883963563903201</v>
      </c>
      <c r="K28" s="51">
        <v>39314.940799999997</v>
      </c>
      <c r="L28" s="52">
        <v>4.0548553556471898</v>
      </c>
      <c r="M28" s="52">
        <v>0.40451256637781802</v>
      </c>
      <c r="N28" s="51">
        <v>35755589.7958</v>
      </c>
      <c r="O28" s="51">
        <v>329767198.39139998</v>
      </c>
      <c r="P28" s="51">
        <v>47487</v>
      </c>
      <c r="Q28" s="51">
        <v>51041</v>
      </c>
      <c r="R28" s="52">
        <v>-6.9630297212045198</v>
      </c>
      <c r="S28" s="51">
        <v>23.787133489165502</v>
      </c>
      <c r="T28" s="51">
        <v>23.1695611449619</v>
      </c>
      <c r="U28" s="53">
        <v>2.5962453377783299</v>
      </c>
    </row>
    <row r="29" spans="1:21" ht="12" thickBot="1">
      <c r="A29" s="75"/>
      <c r="B29" s="64" t="s">
        <v>27</v>
      </c>
      <c r="C29" s="65"/>
      <c r="D29" s="51">
        <v>657575.95389999996</v>
      </c>
      <c r="E29" s="51">
        <v>608199.90789999999</v>
      </c>
      <c r="F29" s="52">
        <v>108.11839090382099</v>
      </c>
      <c r="G29" s="51">
        <v>581909.81129999994</v>
      </c>
      <c r="H29" s="52">
        <v>13.0030704295843</v>
      </c>
      <c r="I29" s="51">
        <v>96320.248200000002</v>
      </c>
      <c r="J29" s="52">
        <v>14.6477753069796</v>
      </c>
      <c r="K29" s="51">
        <v>74475.914600000004</v>
      </c>
      <c r="L29" s="52">
        <v>12.7985322044354</v>
      </c>
      <c r="M29" s="52">
        <v>0.29330735604017699</v>
      </c>
      <c r="N29" s="51">
        <v>19580138.730999999</v>
      </c>
      <c r="O29" s="51">
        <v>232326914.60949999</v>
      </c>
      <c r="P29" s="51">
        <v>108649</v>
      </c>
      <c r="Q29" s="51">
        <v>121353</v>
      </c>
      <c r="R29" s="52">
        <v>-10.4686328314916</v>
      </c>
      <c r="S29" s="51">
        <v>6.05229642150411</v>
      </c>
      <c r="T29" s="51">
        <v>5.8878920990828396</v>
      </c>
      <c r="U29" s="53">
        <v>2.7163957442191999</v>
      </c>
    </row>
    <row r="30" spans="1:21" ht="12" thickBot="1">
      <c r="A30" s="75"/>
      <c r="B30" s="64" t="s">
        <v>28</v>
      </c>
      <c r="C30" s="65"/>
      <c r="D30" s="51">
        <v>736666.29229999997</v>
      </c>
      <c r="E30" s="51">
        <v>798966.23690000002</v>
      </c>
      <c r="F30" s="52">
        <v>92.202430875962307</v>
      </c>
      <c r="G30" s="51">
        <v>700731.54260000004</v>
      </c>
      <c r="H30" s="52">
        <v>5.1281764149887303</v>
      </c>
      <c r="I30" s="51">
        <v>87617.887100000007</v>
      </c>
      <c r="J30" s="52">
        <v>11.893836872383799</v>
      </c>
      <c r="K30" s="51">
        <v>80634.705199999997</v>
      </c>
      <c r="L30" s="52">
        <v>11.507217857043001</v>
      </c>
      <c r="M30" s="52">
        <v>8.6602684076036995E-2</v>
      </c>
      <c r="N30" s="51">
        <v>24778234.304200001</v>
      </c>
      <c r="O30" s="51">
        <v>405822717.62989998</v>
      </c>
      <c r="P30" s="51">
        <v>62865</v>
      </c>
      <c r="Q30" s="51">
        <v>64254</v>
      </c>
      <c r="R30" s="52">
        <v>-2.1617331216733602</v>
      </c>
      <c r="S30" s="51">
        <v>11.718226235584201</v>
      </c>
      <c r="T30" s="51">
        <v>11.2300643119495</v>
      </c>
      <c r="U30" s="53">
        <v>4.1658346051756503</v>
      </c>
    </row>
    <row r="31" spans="1:21" ht="12" thickBot="1">
      <c r="A31" s="75"/>
      <c r="B31" s="64" t="s">
        <v>29</v>
      </c>
      <c r="C31" s="65"/>
      <c r="D31" s="51">
        <v>662554.57680000004</v>
      </c>
      <c r="E31" s="51">
        <v>541668.7426</v>
      </c>
      <c r="F31" s="52">
        <v>122.317299244507</v>
      </c>
      <c r="G31" s="51">
        <v>615350.58440000005</v>
      </c>
      <c r="H31" s="52">
        <v>7.6710729780205904</v>
      </c>
      <c r="I31" s="51">
        <v>24328.646199999999</v>
      </c>
      <c r="J31" s="52">
        <v>3.6719459878312599</v>
      </c>
      <c r="K31" s="51">
        <v>27289.54</v>
      </c>
      <c r="L31" s="52">
        <v>4.4347954957430904</v>
      </c>
      <c r="M31" s="52">
        <v>-0.10849921984760499</v>
      </c>
      <c r="N31" s="51">
        <v>47157615.162100002</v>
      </c>
      <c r="O31" s="51">
        <v>412415021.7845</v>
      </c>
      <c r="P31" s="51">
        <v>25323</v>
      </c>
      <c r="Q31" s="51">
        <v>26696</v>
      </c>
      <c r="R31" s="52">
        <v>-5.1430925981420401</v>
      </c>
      <c r="S31" s="51">
        <v>26.1641423528018</v>
      </c>
      <c r="T31" s="51">
        <v>24.5312403169014</v>
      </c>
      <c r="U31" s="53">
        <v>6.2409920183205898</v>
      </c>
    </row>
    <row r="32" spans="1:21" ht="12" thickBot="1">
      <c r="A32" s="75"/>
      <c r="B32" s="64" t="s">
        <v>30</v>
      </c>
      <c r="C32" s="65"/>
      <c r="D32" s="51">
        <v>99638.542199999996</v>
      </c>
      <c r="E32" s="51">
        <v>117992.0686</v>
      </c>
      <c r="F32" s="52">
        <v>84.445118542484806</v>
      </c>
      <c r="G32" s="51">
        <v>110132.9466</v>
      </c>
      <c r="H32" s="52">
        <v>-9.5288510150512806</v>
      </c>
      <c r="I32" s="51">
        <v>26926.983</v>
      </c>
      <c r="J32" s="52">
        <v>27.024665762321799</v>
      </c>
      <c r="K32" s="51">
        <v>31818.924599999998</v>
      </c>
      <c r="L32" s="52">
        <v>28.891376815300799</v>
      </c>
      <c r="M32" s="52">
        <v>-0.15374314693212501</v>
      </c>
      <c r="N32" s="51">
        <v>2808487.1589000002</v>
      </c>
      <c r="O32" s="51">
        <v>41060471.134099998</v>
      </c>
      <c r="P32" s="51">
        <v>21799</v>
      </c>
      <c r="Q32" s="51">
        <v>22969</v>
      </c>
      <c r="R32" s="52">
        <v>-5.0938221080586903</v>
      </c>
      <c r="S32" s="51">
        <v>4.5707849993118996</v>
      </c>
      <c r="T32" s="51">
        <v>4.6515341808524502</v>
      </c>
      <c r="U32" s="53">
        <v>-1.7666370558386599</v>
      </c>
    </row>
    <row r="33" spans="1:21" ht="12" thickBot="1">
      <c r="A33" s="75"/>
      <c r="B33" s="64" t="s">
        <v>31</v>
      </c>
      <c r="C33" s="65"/>
      <c r="D33" s="51">
        <v>2.2124000000000001</v>
      </c>
      <c r="E33" s="54"/>
      <c r="F33" s="54"/>
      <c r="G33" s="54"/>
      <c r="H33" s="54"/>
      <c r="I33" s="51">
        <v>0</v>
      </c>
      <c r="J33" s="52">
        <v>0</v>
      </c>
      <c r="K33" s="54"/>
      <c r="L33" s="54"/>
      <c r="M33" s="54"/>
      <c r="N33" s="51">
        <v>41.77</v>
      </c>
      <c r="O33" s="51">
        <v>315.38869999999997</v>
      </c>
      <c r="P33" s="51">
        <v>1</v>
      </c>
      <c r="Q33" s="54"/>
      <c r="R33" s="54"/>
      <c r="S33" s="51">
        <v>2.2124000000000001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223306.6165</v>
      </c>
      <c r="E35" s="51">
        <v>208004.49350000001</v>
      </c>
      <c r="F35" s="52">
        <v>107.35663097585901</v>
      </c>
      <c r="G35" s="51">
        <v>204983.03270000001</v>
      </c>
      <c r="H35" s="52">
        <v>8.9390734241000303</v>
      </c>
      <c r="I35" s="51">
        <v>22033.7143</v>
      </c>
      <c r="J35" s="52">
        <v>9.8670225922302706</v>
      </c>
      <c r="K35" s="51">
        <v>17864.395400000001</v>
      </c>
      <c r="L35" s="52">
        <v>8.7150605416913596</v>
      </c>
      <c r="M35" s="52">
        <v>0.23338707001525499</v>
      </c>
      <c r="N35" s="51">
        <v>6786178.966</v>
      </c>
      <c r="O35" s="51">
        <v>65559484.509800002</v>
      </c>
      <c r="P35" s="51">
        <v>14847</v>
      </c>
      <c r="Q35" s="51">
        <v>14626</v>
      </c>
      <c r="R35" s="52">
        <v>1.51100779433886</v>
      </c>
      <c r="S35" s="51">
        <v>15.0405210817</v>
      </c>
      <c r="T35" s="51">
        <v>14.913335204430499</v>
      </c>
      <c r="U35" s="53">
        <v>0.84562148198634102</v>
      </c>
    </row>
    <row r="36" spans="1:21" ht="12" thickBot="1">
      <c r="A36" s="75"/>
      <c r="B36" s="64" t="s">
        <v>69</v>
      </c>
      <c r="C36" s="65"/>
      <c r="D36" s="51">
        <v>46134.21</v>
      </c>
      <c r="E36" s="54"/>
      <c r="F36" s="54"/>
      <c r="G36" s="54"/>
      <c r="H36" s="54"/>
      <c r="I36" s="51">
        <v>1632.2</v>
      </c>
      <c r="J36" s="52">
        <v>3.5379385492891302</v>
      </c>
      <c r="K36" s="54"/>
      <c r="L36" s="54"/>
      <c r="M36" s="54"/>
      <c r="N36" s="51">
        <v>3565159.95</v>
      </c>
      <c r="O36" s="51">
        <v>31455170.350000001</v>
      </c>
      <c r="P36" s="51">
        <v>43</v>
      </c>
      <c r="Q36" s="51">
        <v>55</v>
      </c>
      <c r="R36" s="52">
        <v>-21.818181818181799</v>
      </c>
      <c r="S36" s="51">
        <v>1072.88860465116</v>
      </c>
      <c r="T36" s="51">
        <v>1235.836</v>
      </c>
      <c r="U36" s="53">
        <v>-15.1877272852402</v>
      </c>
    </row>
    <row r="37" spans="1:21" ht="12" thickBot="1">
      <c r="A37" s="75"/>
      <c r="B37" s="64" t="s">
        <v>36</v>
      </c>
      <c r="C37" s="65"/>
      <c r="D37" s="51">
        <v>109088.9</v>
      </c>
      <c r="E37" s="51">
        <v>71012.199299999993</v>
      </c>
      <c r="F37" s="52">
        <v>153.619942876491</v>
      </c>
      <c r="G37" s="51">
        <v>157955.62</v>
      </c>
      <c r="H37" s="52">
        <v>-30.936993568193401</v>
      </c>
      <c r="I37" s="51">
        <v>-13943.84</v>
      </c>
      <c r="J37" s="52">
        <v>-12.782088736800899</v>
      </c>
      <c r="K37" s="51">
        <v>-11569.31</v>
      </c>
      <c r="L37" s="52">
        <v>-7.32440542476425</v>
      </c>
      <c r="M37" s="52">
        <v>0.20524387366230101</v>
      </c>
      <c r="N37" s="51">
        <v>12159281.800000001</v>
      </c>
      <c r="O37" s="51">
        <v>160224836.53999999</v>
      </c>
      <c r="P37" s="51">
        <v>46</v>
      </c>
      <c r="Q37" s="51">
        <v>60</v>
      </c>
      <c r="R37" s="52">
        <v>-23.3333333333333</v>
      </c>
      <c r="S37" s="51">
        <v>2371.4978260869598</v>
      </c>
      <c r="T37" s="51">
        <v>1980.6704999999999</v>
      </c>
      <c r="U37" s="53">
        <v>16.480189093482501</v>
      </c>
    </row>
    <row r="38" spans="1:21" ht="12" thickBot="1">
      <c r="A38" s="75"/>
      <c r="B38" s="64" t="s">
        <v>37</v>
      </c>
      <c r="C38" s="65"/>
      <c r="D38" s="51">
        <v>12715.39</v>
      </c>
      <c r="E38" s="51">
        <v>39453.594299999997</v>
      </c>
      <c r="F38" s="52">
        <v>32.228723961912898</v>
      </c>
      <c r="G38" s="51">
        <v>35471.800000000003</v>
      </c>
      <c r="H38" s="52">
        <v>-64.153524771790501</v>
      </c>
      <c r="I38" s="51">
        <v>-113.66</v>
      </c>
      <c r="J38" s="52">
        <v>-0.89387741941065102</v>
      </c>
      <c r="K38" s="51">
        <v>-6121.35</v>
      </c>
      <c r="L38" s="52">
        <v>-17.256947772596799</v>
      </c>
      <c r="M38" s="52">
        <v>-0.98143220041330803</v>
      </c>
      <c r="N38" s="51">
        <v>6722318.96</v>
      </c>
      <c r="O38" s="51">
        <v>140234503.97</v>
      </c>
      <c r="P38" s="51">
        <v>8</v>
      </c>
      <c r="Q38" s="51">
        <v>21</v>
      </c>
      <c r="R38" s="52">
        <v>-61.904761904761898</v>
      </c>
      <c r="S38" s="51">
        <v>1589.4237499999999</v>
      </c>
      <c r="T38" s="51">
        <v>3028.5704761904799</v>
      </c>
      <c r="U38" s="53">
        <v>-90.545188228782706</v>
      </c>
    </row>
    <row r="39" spans="1:21" ht="12" thickBot="1">
      <c r="A39" s="75"/>
      <c r="B39" s="64" t="s">
        <v>38</v>
      </c>
      <c r="C39" s="65"/>
      <c r="D39" s="51">
        <v>40100.050000000003</v>
      </c>
      <c r="E39" s="51">
        <v>37009.184399999998</v>
      </c>
      <c r="F39" s="52">
        <v>108.351617713575</v>
      </c>
      <c r="G39" s="51">
        <v>42677.82</v>
      </c>
      <c r="H39" s="52">
        <v>-6.0400695255755803</v>
      </c>
      <c r="I39" s="51">
        <v>-7166.65</v>
      </c>
      <c r="J39" s="52">
        <v>-17.871922852964001</v>
      </c>
      <c r="K39" s="51">
        <v>-10497.44</v>
      </c>
      <c r="L39" s="52">
        <v>-24.5969452047926</v>
      </c>
      <c r="M39" s="52">
        <v>-0.31729545489185901</v>
      </c>
      <c r="N39" s="51">
        <v>6448563.5999999996</v>
      </c>
      <c r="O39" s="51">
        <v>106477982.73999999</v>
      </c>
      <c r="P39" s="51">
        <v>36</v>
      </c>
      <c r="Q39" s="51">
        <v>44</v>
      </c>
      <c r="R39" s="52">
        <v>-18.181818181818201</v>
      </c>
      <c r="S39" s="51">
        <v>1113.8902777777801</v>
      </c>
      <c r="T39" s="51">
        <v>1888.09340909091</v>
      </c>
      <c r="U39" s="53">
        <v>-69.504433853007001</v>
      </c>
    </row>
    <row r="40" spans="1:21" ht="12" thickBot="1">
      <c r="A40" s="75"/>
      <c r="B40" s="64" t="s">
        <v>72</v>
      </c>
      <c r="C40" s="65"/>
      <c r="D40" s="51">
        <v>0.85</v>
      </c>
      <c r="E40" s="54"/>
      <c r="F40" s="54"/>
      <c r="G40" s="51">
        <v>22.95</v>
      </c>
      <c r="H40" s="52">
        <v>-96.296296296296305</v>
      </c>
      <c r="I40" s="51">
        <v>-54.71</v>
      </c>
      <c r="J40" s="52">
        <v>-6436.4705882353001</v>
      </c>
      <c r="K40" s="51">
        <v>20.52</v>
      </c>
      <c r="L40" s="52">
        <v>89.411764705882405</v>
      </c>
      <c r="M40" s="52">
        <v>-3.66617933723197</v>
      </c>
      <c r="N40" s="51">
        <v>345.73</v>
      </c>
      <c r="O40" s="51">
        <v>4607.33</v>
      </c>
      <c r="P40" s="51">
        <v>1</v>
      </c>
      <c r="Q40" s="51">
        <v>1</v>
      </c>
      <c r="R40" s="52">
        <v>0</v>
      </c>
      <c r="S40" s="51">
        <v>0.85</v>
      </c>
      <c r="T40" s="51">
        <v>0.85</v>
      </c>
      <c r="U40" s="53">
        <v>0</v>
      </c>
    </row>
    <row r="41" spans="1:21" ht="12" thickBot="1">
      <c r="A41" s="75"/>
      <c r="B41" s="64" t="s">
        <v>33</v>
      </c>
      <c r="C41" s="65"/>
      <c r="D41" s="51">
        <v>69481.195900000006</v>
      </c>
      <c r="E41" s="51">
        <v>67430.9853</v>
      </c>
      <c r="F41" s="52">
        <v>103.040457722631</v>
      </c>
      <c r="G41" s="51">
        <v>161903.4178</v>
      </c>
      <c r="H41" s="52">
        <v>-57.0847874343021</v>
      </c>
      <c r="I41" s="51">
        <v>4285.3453</v>
      </c>
      <c r="J41" s="52">
        <v>6.1676331912415998</v>
      </c>
      <c r="K41" s="51">
        <v>8365.5118999999995</v>
      </c>
      <c r="L41" s="52">
        <v>5.1669767159171096</v>
      </c>
      <c r="M41" s="52">
        <v>-0.48773663211213603</v>
      </c>
      <c r="N41" s="51">
        <v>3072697.0383000001</v>
      </c>
      <c r="O41" s="51">
        <v>63373336.1642</v>
      </c>
      <c r="P41" s="51">
        <v>158</v>
      </c>
      <c r="Q41" s="51">
        <v>177</v>
      </c>
      <c r="R41" s="52">
        <v>-10.7344632768362</v>
      </c>
      <c r="S41" s="51">
        <v>439.75440443038002</v>
      </c>
      <c r="T41" s="51">
        <v>361.919934463277</v>
      </c>
      <c r="U41" s="53">
        <v>17.6995316437872</v>
      </c>
    </row>
    <row r="42" spans="1:21" ht="12" thickBot="1">
      <c r="A42" s="75"/>
      <c r="B42" s="64" t="s">
        <v>34</v>
      </c>
      <c r="C42" s="65"/>
      <c r="D42" s="51">
        <v>429971.3798</v>
      </c>
      <c r="E42" s="51">
        <v>212639.2004</v>
      </c>
      <c r="F42" s="52">
        <v>202.20701497709399</v>
      </c>
      <c r="G42" s="51">
        <v>371732.91930000001</v>
      </c>
      <c r="H42" s="52">
        <v>15.666748215268999</v>
      </c>
      <c r="I42" s="51">
        <v>26783.061300000001</v>
      </c>
      <c r="J42" s="52">
        <v>6.2290335027550103</v>
      </c>
      <c r="K42" s="51">
        <v>28421.250800000002</v>
      </c>
      <c r="L42" s="52">
        <v>7.6456104166182701</v>
      </c>
      <c r="M42" s="52">
        <v>-5.7639599028484999E-2</v>
      </c>
      <c r="N42" s="51">
        <v>12534172.806399999</v>
      </c>
      <c r="O42" s="51">
        <v>161805268.93399999</v>
      </c>
      <c r="P42" s="51">
        <v>2273</v>
      </c>
      <c r="Q42" s="51">
        <v>2709</v>
      </c>
      <c r="R42" s="52">
        <v>-16.094499815430101</v>
      </c>
      <c r="S42" s="51">
        <v>189.164707347118</v>
      </c>
      <c r="T42" s="51">
        <v>190.94108648948</v>
      </c>
      <c r="U42" s="53">
        <v>-0.93906477972211899</v>
      </c>
    </row>
    <row r="43" spans="1:21" ht="12" thickBot="1">
      <c r="A43" s="75"/>
      <c r="B43" s="64" t="s">
        <v>39</v>
      </c>
      <c r="C43" s="65"/>
      <c r="D43" s="51">
        <v>98311.16</v>
      </c>
      <c r="E43" s="51">
        <v>31914.224099999999</v>
      </c>
      <c r="F43" s="52">
        <v>308.04809696125398</v>
      </c>
      <c r="G43" s="51">
        <v>100732.48</v>
      </c>
      <c r="H43" s="52">
        <v>-2.4037132809596198</v>
      </c>
      <c r="I43" s="51">
        <v>-3850.4</v>
      </c>
      <c r="J43" s="52">
        <v>-3.9165441644671901</v>
      </c>
      <c r="K43" s="51">
        <v>-14983.39</v>
      </c>
      <c r="L43" s="52">
        <v>-14.8744377185988</v>
      </c>
      <c r="M43" s="52">
        <v>-0.74302210647924105</v>
      </c>
      <c r="N43" s="51">
        <v>7449245.4800000004</v>
      </c>
      <c r="O43" s="51">
        <v>76064377.629999995</v>
      </c>
      <c r="P43" s="51">
        <v>89</v>
      </c>
      <c r="Q43" s="51">
        <v>95</v>
      </c>
      <c r="R43" s="52">
        <v>-6.3157894736842097</v>
      </c>
      <c r="S43" s="51">
        <v>1104.6197752809001</v>
      </c>
      <c r="T43" s="51">
        <v>1220.3157894736801</v>
      </c>
      <c r="U43" s="53">
        <v>-10.47383151939</v>
      </c>
    </row>
    <row r="44" spans="1:21" ht="12" thickBot="1">
      <c r="A44" s="75"/>
      <c r="B44" s="64" t="s">
        <v>40</v>
      </c>
      <c r="C44" s="65"/>
      <c r="D44" s="51">
        <v>47210.31</v>
      </c>
      <c r="E44" s="51">
        <v>6614.6553000000004</v>
      </c>
      <c r="F44" s="52">
        <v>713.72290556092901</v>
      </c>
      <c r="G44" s="51">
        <v>36741.08</v>
      </c>
      <c r="H44" s="52">
        <v>28.494616924706602</v>
      </c>
      <c r="I44" s="51">
        <v>6425.82</v>
      </c>
      <c r="J44" s="52">
        <v>13.6110523315776</v>
      </c>
      <c r="K44" s="51">
        <v>5112.41</v>
      </c>
      <c r="L44" s="52">
        <v>13.914697118321</v>
      </c>
      <c r="M44" s="52">
        <v>0.25690623404617402</v>
      </c>
      <c r="N44" s="51">
        <v>3128297.36</v>
      </c>
      <c r="O44" s="51">
        <v>30407194.420000002</v>
      </c>
      <c r="P44" s="51">
        <v>49</v>
      </c>
      <c r="Q44" s="51">
        <v>73</v>
      </c>
      <c r="R44" s="52">
        <v>-32.876712328767098</v>
      </c>
      <c r="S44" s="51">
        <v>963.47571428571405</v>
      </c>
      <c r="T44" s="51">
        <v>1056.2353424657499</v>
      </c>
      <c r="U44" s="53">
        <v>-9.6276041839630206</v>
      </c>
    </row>
    <row r="45" spans="1:21" ht="12" thickBot="1">
      <c r="A45" s="76"/>
      <c r="B45" s="64" t="s">
        <v>35</v>
      </c>
      <c r="C45" s="65"/>
      <c r="D45" s="56">
        <v>6024.7183000000005</v>
      </c>
      <c r="E45" s="57"/>
      <c r="F45" s="57"/>
      <c r="G45" s="56">
        <v>9790.1597000000002</v>
      </c>
      <c r="H45" s="58">
        <v>-38.461491082724599</v>
      </c>
      <c r="I45" s="56">
        <v>412.52600000000001</v>
      </c>
      <c r="J45" s="58">
        <v>6.8472247075850801</v>
      </c>
      <c r="K45" s="56">
        <v>1387.5708</v>
      </c>
      <c r="L45" s="58">
        <v>14.173117114728999</v>
      </c>
      <c r="M45" s="58">
        <v>-0.70269913434327103</v>
      </c>
      <c r="N45" s="56">
        <v>362895.75050000002</v>
      </c>
      <c r="O45" s="56">
        <v>8641043.9053000007</v>
      </c>
      <c r="P45" s="56">
        <v>16</v>
      </c>
      <c r="Q45" s="56">
        <v>27</v>
      </c>
      <c r="R45" s="58">
        <v>-40.740740740740797</v>
      </c>
      <c r="S45" s="56">
        <v>376.54489375000003</v>
      </c>
      <c r="T45" s="56">
        <v>614.42329629629603</v>
      </c>
      <c r="U45" s="59">
        <v>-63.173981773400797</v>
      </c>
    </row>
  </sheetData>
  <mergeCells count="43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55454</v>
      </c>
      <c r="D2" s="37">
        <v>554078.45864187996</v>
      </c>
      <c r="E2" s="37">
        <v>418232.27598803397</v>
      </c>
      <c r="F2" s="37">
        <v>135846.18265384599</v>
      </c>
      <c r="G2" s="37">
        <v>418232.27598803397</v>
      </c>
      <c r="H2" s="37">
        <v>0.24517499378485699</v>
      </c>
    </row>
    <row r="3" spans="1:8">
      <c r="A3" s="37">
        <v>2</v>
      </c>
      <c r="B3" s="37">
        <v>13</v>
      </c>
      <c r="C3" s="37">
        <v>6557</v>
      </c>
      <c r="D3" s="37">
        <v>64072.807095741598</v>
      </c>
      <c r="E3" s="37">
        <v>49372.6152206111</v>
      </c>
      <c r="F3" s="37">
        <v>14700.1918751305</v>
      </c>
      <c r="G3" s="37">
        <v>49372.6152206111</v>
      </c>
      <c r="H3" s="37">
        <v>0.22942949655950801</v>
      </c>
    </row>
    <row r="4" spans="1:8">
      <c r="A4" s="37">
        <v>3</v>
      </c>
      <c r="B4" s="37">
        <v>14</v>
      </c>
      <c r="C4" s="37">
        <v>100373</v>
      </c>
      <c r="D4" s="37">
        <v>87916.412481877298</v>
      </c>
      <c r="E4" s="37">
        <v>61106.2896744381</v>
      </c>
      <c r="F4" s="37">
        <v>26810.122807439198</v>
      </c>
      <c r="G4" s="37">
        <v>61106.2896744381</v>
      </c>
      <c r="H4" s="37">
        <v>0.304950145832733</v>
      </c>
    </row>
    <row r="5" spans="1:8">
      <c r="A5" s="37">
        <v>4</v>
      </c>
      <c r="B5" s="37">
        <v>15</v>
      </c>
      <c r="C5" s="37">
        <v>5152</v>
      </c>
      <c r="D5" s="37">
        <v>92281.249035042696</v>
      </c>
      <c r="E5" s="37">
        <v>73608.1527102564</v>
      </c>
      <c r="F5" s="37">
        <v>18673.0963247863</v>
      </c>
      <c r="G5" s="37">
        <v>73608.1527102564</v>
      </c>
      <c r="H5" s="37">
        <v>0.202349843766153</v>
      </c>
    </row>
    <row r="6" spans="1:8">
      <c r="A6" s="37">
        <v>5</v>
      </c>
      <c r="B6" s="37">
        <v>16</v>
      </c>
      <c r="C6" s="37">
        <v>5463</v>
      </c>
      <c r="D6" s="37">
        <v>425041.202911111</v>
      </c>
      <c r="E6" s="37">
        <v>394996.44573247898</v>
      </c>
      <c r="F6" s="37">
        <v>30044.757178632499</v>
      </c>
      <c r="G6" s="37">
        <v>394996.44573247898</v>
      </c>
      <c r="H6" s="37">
        <v>7.06866933672681E-2</v>
      </c>
    </row>
    <row r="7" spans="1:8">
      <c r="A7" s="37">
        <v>6</v>
      </c>
      <c r="B7" s="37">
        <v>17</v>
      </c>
      <c r="C7" s="37">
        <v>26691.200000000001</v>
      </c>
      <c r="D7" s="37">
        <v>337747.49475726503</v>
      </c>
      <c r="E7" s="37">
        <v>236280.259072649</v>
      </c>
      <c r="F7" s="37">
        <v>101467.23568461501</v>
      </c>
      <c r="G7" s="37">
        <v>236280.259072649</v>
      </c>
      <c r="H7" s="37">
        <v>0.30042335549383897</v>
      </c>
    </row>
    <row r="8" spans="1:8">
      <c r="A8" s="37">
        <v>7</v>
      </c>
      <c r="B8" s="37">
        <v>18</v>
      </c>
      <c r="C8" s="37">
        <v>107719</v>
      </c>
      <c r="D8" s="37">
        <v>201198.418805983</v>
      </c>
      <c r="E8" s="37">
        <v>161718.285910256</v>
      </c>
      <c r="F8" s="37">
        <v>39480.1328957265</v>
      </c>
      <c r="G8" s="37">
        <v>161718.285910256</v>
      </c>
      <c r="H8" s="37">
        <v>0.196224866626797</v>
      </c>
    </row>
    <row r="9" spans="1:8">
      <c r="A9" s="37">
        <v>8</v>
      </c>
      <c r="B9" s="37">
        <v>19</v>
      </c>
      <c r="C9" s="37">
        <v>15925</v>
      </c>
      <c r="D9" s="37">
        <v>143088.104764102</v>
      </c>
      <c r="E9" s="37">
        <v>144388.228972649</v>
      </c>
      <c r="F9" s="37">
        <v>-1300.1242085470101</v>
      </c>
      <c r="G9" s="37">
        <v>144388.228972649</v>
      </c>
      <c r="H9" s="37">
        <v>-9.0861795303698693E-3</v>
      </c>
    </row>
    <row r="10" spans="1:8">
      <c r="A10" s="37">
        <v>9</v>
      </c>
      <c r="B10" s="37">
        <v>21</v>
      </c>
      <c r="C10" s="37">
        <v>127740</v>
      </c>
      <c r="D10" s="37">
        <v>519122.82283162401</v>
      </c>
      <c r="E10" s="37">
        <v>515430.01830598299</v>
      </c>
      <c r="F10" s="37">
        <v>3692.8045256410301</v>
      </c>
      <c r="G10" s="37">
        <v>515430.01830598299</v>
      </c>
      <c r="H10" s="37">
        <v>7.11354685871474E-3</v>
      </c>
    </row>
    <row r="11" spans="1:8">
      <c r="A11" s="37">
        <v>10</v>
      </c>
      <c r="B11" s="37">
        <v>22</v>
      </c>
      <c r="C11" s="37">
        <v>19943</v>
      </c>
      <c r="D11" s="37">
        <v>421945.38464957301</v>
      </c>
      <c r="E11" s="37">
        <v>379504.780864103</v>
      </c>
      <c r="F11" s="37">
        <v>42440.603785470099</v>
      </c>
      <c r="G11" s="37">
        <v>379504.780864103</v>
      </c>
      <c r="H11" s="37">
        <v>0.10058316865041</v>
      </c>
    </row>
    <row r="12" spans="1:8">
      <c r="A12" s="37">
        <v>11</v>
      </c>
      <c r="B12" s="37">
        <v>23</v>
      </c>
      <c r="C12" s="37">
        <v>160945.41800000001</v>
      </c>
      <c r="D12" s="37">
        <v>1391630.6564752101</v>
      </c>
      <c r="E12" s="37">
        <v>1263639.26901624</v>
      </c>
      <c r="F12" s="37">
        <v>127991.387458974</v>
      </c>
      <c r="G12" s="37">
        <v>1263639.26901624</v>
      </c>
      <c r="H12" s="37">
        <v>9.1972239087601604E-2</v>
      </c>
    </row>
    <row r="13" spans="1:8">
      <c r="A13" s="37">
        <v>12</v>
      </c>
      <c r="B13" s="37">
        <v>24</v>
      </c>
      <c r="C13" s="37">
        <v>23235</v>
      </c>
      <c r="D13" s="37">
        <v>524883.32666410203</v>
      </c>
      <c r="E13" s="37">
        <v>487131.224705128</v>
      </c>
      <c r="F13" s="37">
        <v>37752.101958974403</v>
      </c>
      <c r="G13" s="37">
        <v>487131.224705128</v>
      </c>
      <c r="H13" s="37">
        <v>7.1924749827562501E-2</v>
      </c>
    </row>
    <row r="14" spans="1:8">
      <c r="A14" s="37">
        <v>13</v>
      </c>
      <c r="B14" s="37">
        <v>25</v>
      </c>
      <c r="C14" s="37">
        <v>88892</v>
      </c>
      <c r="D14" s="37">
        <v>1092705.4776000001</v>
      </c>
      <c r="E14" s="37">
        <v>1022276.9976</v>
      </c>
      <c r="F14" s="37">
        <v>70428.479999999996</v>
      </c>
      <c r="G14" s="37">
        <v>1022276.9976</v>
      </c>
      <c r="H14" s="37">
        <v>6.4453305528117205E-2</v>
      </c>
    </row>
    <row r="15" spans="1:8">
      <c r="A15" s="37">
        <v>14</v>
      </c>
      <c r="B15" s="37">
        <v>26</v>
      </c>
      <c r="C15" s="37">
        <v>68239</v>
      </c>
      <c r="D15" s="37">
        <v>330889.13930884999</v>
      </c>
      <c r="E15" s="37">
        <v>300261.45205663698</v>
      </c>
      <c r="F15" s="37">
        <v>30627.687252212399</v>
      </c>
      <c r="G15" s="37">
        <v>300261.45205663698</v>
      </c>
      <c r="H15" s="37">
        <v>9.2561778595050007E-2</v>
      </c>
    </row>
    <row r="16" spans="1:8">
      <c r="A16" s="37">
        <v>15</v>
      </c>
      <c r="B16" s="37">
        <v>27</v>
      </c>
      <c r="C16" s="37">
        <v>112910.664</v>
      </c>
      <c r="D16" s="37">
        <v>902795.45869999996</v>
      </c>
      <c r="E16" s="37">
        <v>802358.8334</v>
      </c>
      <c r="F16" s="37">
        <v>100436.6253</v>
      </c>
      <c r="G16" s="37">
        <v>802358.8334</v>
      </c>
      <c r="H16" s="37">
        <v>0.11125069840806</v>
      </c>
    </row>
    <row r="17" spans="1:8">
      <c r="A17" s="37">
        <v>16</v>
      </c>
      <c r="B17" s="37">
        <v>29</v>
      </c>
      <c r="C17" s="37">
        <v>170830</v>
      </c>
      <c r="D17" s="37">
        <v>2304429.4743461502</v>
      </c>
      <c r="E17" s="37">
        <v>2068946.1354803401</v>
      </c>
      <c r="F17" s="37">
        <v>235483.33886581199</v>
      </c>
      <c r="G17" s="37">
        <v>2068946.1354803401</v>
      </c>
      <c r="H17" s="37">
        <v>0.102187262178039</v>
      </c>
    </row>
    <row r="18" spans="1:8">
      <c r="A18" s="37">
        <v>17</v>
      </c>
      <c r="B18" s="37">
        <v>31</v>
      </c>
      <c r="C18" s="37">
        <v>26326.934000000001</v>
      </c>
      <c r="D18" s="37">
        <v>273879.36439821502</v>
      </c>
      <c r="E18" s="37">
        <v>234231.57274315599</v>
      </c>
      <c r="F18" s="37">
        <v>39647.791655058703</v>
      </c>
      <c r="G18" s="37">
        <v>234231.57274315599</v>
      </c>
      <c r="H18" s="37">
        <v>0.14476370551748299</v>
      </c>
    </row>
    <row r="19" spans="1:8">
      <c r="A19" s="37">
        <v>18</v>
      </c>
      <c r="B19" s="37">
        <v>32</v>
      </c>
      <c r="C19" s="37">
        <v>32071.316999999999</v>
      </c>
      <c r="D19" s="37">
        <v>377066.211024469</v>
      </c>
      <c r="E19" s="37">
        <v>357545.29496444302</v>
      </c>
      <c r="F19" s="37">
        <v>19520.916060025898</v>
      </c>
      <c r="G19" s="37">
        <v>357545.29496444302</v>
      </c>
      <c r="H19" s="37">
        <v>5.1770525942880501E-2</v>
      </c>
    </row>
    <row r="20" spans="1:8">
      <c r="A20" s="37">
        <v>19</v>
      </c>
      <c r="B20" s="37">
        <v>33</v>
      </c>
      <c r="C20" s="37">
        <v>31652.399000000001</v>
      </c>
      <c r="D20" s="37">
        <v>537688.17295293103</v>
      </c>
      <c r="E20" s="37">
        <v>420088.24279195903</v>
      </c>
      <c r="F20" s="37">
        <v>117599.930160972</v>
      </c>
      <c r="G20" s="37">
        <v>420088.24279195903</v>
      </c>
      <c r="H20" s="37">
        <v>0.21871399832941299</v>
      </c>
    </row>
    <row r="21" spans="1:8">
      <c r="A21" s="37">
        <v>20</v>
      </c>
      <c r="B21" s="37">
        <v>34</v>
      </c>
      <c r="C21" s="37">
        <v>38642.803</v>
      </c>
      <c r="D21" s="37">
        <v>237793.683499418</v>
      </c>
      <c r="E21" s="37">
        <v>175413.03255782399</v>
      </c>
      <c r="F21" s="37">
        <v>62380.650941593201</v>
      </c>
      <c r="G21" s="37">
        <v>175413.03255782399</v>
      </c>
      <c r="H21" s="37">
        <v>0.26233098383265502</v>
      </c>
    </row>
    <row r="22" spans="1:8">
      <c r="A22" s="37">
        <v>21</v>
      </c>
      <c r="B22" s="37">
        <v>35</v>
      </c>
      <c r="C22" s="37">
        <v>41660.586000000003</v>
      </c>
      <c r="D22" s="37">
        <v>1129579.6073177001</v>
      </c>
      <c r="E22" s="37">
        <v>1074361.2786725699</v>
      </c>
      <c r="F22" s="37">
        <v>55218.3286451327</v>
      </c>
      <c r="G22" s="37">
        <v>1074361.2786725699</v>
      </c>
      <c r="H22" s="37">
        <v>4.8883963810442903E-2</v>
      </c>
    </row>
    <row r="23" spans="1:8">
      <c r="A23" s="37">
        <v>22</v>
      </c>
      <c r="B23" s="37">
        <v>36</v>
      </c>
      <c r="C23" s="37">
        <v>163616.47200000001</v>
      </c>
      <c r="D23" s="37">
        <v>657576.13916017697</v>
      </c>
      <c r="E23" s="37">
        <v>561255.71171990095</v>
      </c>
      <c r="F23" s="37">
        <v>96320.4274402757</v>
      </c>
      <c r="G23" s="37">
        <v>561255.71171990095</v>
      </c>
      <c r="H23" s="37">
        <v>0.14647798437956</v>
      </c>
    </row>
    <row r="24" spans="1:8">
      <c r="A24" s="37">
        <v>23</v>
      </c>
      <c r="B24" s="37">
        <v>37</v>
      </c>
      <c r="C24" s="37">
        <v>112925.088</v>
      </c>
      <c r="D24" s="37">
        <v>736666.317621239</v>
      </c>
      <c r="E24" s="37">
        <v>649048.395853778</v>
      </c>
      <c r="F24" s="37">
        <v>87617.921767460401</v>
      </c>
      <c r="G24" s="37">
        <v>649048.395853778</v>
      </c>
      <c r="H24" s="37">
        <v>0.11893841169552399</v>
      </c>
    </row>
    <row r="25" spans="1:8">
      <c r="A25" s="37">
        <v>24</v>
      </c>
      <c r="B25" s="37">
        <v>38</v>
      </c>
      <c r="C25" s="37">
        <v>141594.981</v>
      </c>
      <c r="D25" s="37">
        <v>662554.55861238902</v>
      </c>
      <c r="E25" s="37">
        <v>638225.93445044197</v>
      </c>
      <c r="F25" s="37">
        <v>24328.6241619469</v>
      </c>
      <c r="G25" s="37">
        <v>638225.93445044197</v>
      </c>
      <c r="H25" s="37">
        <v>3.6719427624042303E-2</v>
      </c>
    </row>
    <row r="26" spans="1:8">
      <c r="A26" s="37">
        <v>25</v>
      </c>
      <c r="B26" s="37">
        <v>39</v>
      </c>
      <c r="C26" s="37">
        <v>67126.731</v>
      </c>
      <c r="D26" s="37">
        <v>99638.481739694398</v>
      </c>
      <c r="E26" s="37">
        <v>72711.560978647205</v>
      </c>
      <c r="F26" s="37">
        <v>26926.920761047299</v>
      </c>
      <c r="G26" s="37">
        <v>72711.560978647205</v>
      </c>
      <c r="H26" s="37">
        <v>0.27024619696026497</v>
      </c>
    </row>
    <row r="27" spans="1:8">
      <c r="A27" s="37">
        <v>26</v>
      </c>
      <c r="B27" s="37">
        <v>40</v>
      </c>
      <c r="C27" s="37">
        <v>1</v>
      </c>
      <c r="D27" s="37">
        <v>2.2124000000000001</v>
      </c>
      <c r="E27" s="37">
        <v>2.2124000000000001</v>
      </c>
      <c r="F27" s="37">
        <v>0</v>
      </c>
      <c r="G27" s="37">
        <v>2.2124000000000001</v>
      </c>
      <c r="H27" s="37">
        <v>0</v>
      </c>
    </row>
    <row r="28" spans="1:8">
      <c r="A28" s="37">
        <v>27</v>
      </c>
      <c r="B28" s="37">
        <v>42</v>
      </c>
      <c r="C28" s="37">
        <v>13166.422</v>
      </c>
      <c r="D28" s="37">
        <v>223306.6164</v>
      </c>
      <c r="E28" s="37">
        <v>201272.8946</v>
      </c>
      <c r="F28" s="37">
        <v>22033.721799999999</v>
      </c>
      <c r="G28" s="37">
        <v>201272.8946</v>
      </c>
      <c r="H28" s="37">
        <v>9.8670259552596007E-2</v>
      </c>
    </row>
    <row r="29" spans="1:8">
      <c r="A29" s="37">
        <v>28</v>
      </c>
      <c r="B29" s="37">
        <v>75</v>
      </c>
      <c r="C29" s="37">
        <v>962</v>
      </c>
      <c r="D29" s="37">
        <v>69481.196581196593</v>
      </c>
      <c r="E29" s="37">
        <v>65195.8504273504</v>
      </c>
      <c r="F29" s="37">
        <v>4285.3461538461497</v>
      </c>
      <c r="G29" s="37">
        <v>65195.8504273504</v>
      </c>
      <c r="H29" s="37">
        <v>6.1676343596619602E-2</v>
      </c>
    </row>
    <row r="30" spans="1:8">
      <c r="A30" s="37">
        <v>29</v>
      </c>
      <c r="B30" s="37">
        <v>76</v>
      </c>
      <c r="C30" s="37">
        <v>2389</v>
      </c>
      <c r="D30" s="37">
        <v>429971.37079743599</v>
      </c>
      <c r="E30" s="37">
        <v>403188.31857179501</v>
      </c>
      <c r="F30" s="37">
        <v>26783.052225641</v>
      </c>
      <c r="G30" s="37">
        <v>403188.31857179501</v>
      </c>
      <c r="H30" s="37">
        <v>6.2290315227194103E-2</v>
      </c>
    </row>
    <row r="31" spans="1:8" ht="14.25">
      <c r="A31" s="30">
        <v>30</v>
      </c>
      <c r="B31" s="31">
        <v>99</v>
      </c>
      <c r="C31" s="30">
        <v>16</v>
      </c>
      <c r="D31" s="30">
        <v>6024.7182512669197</v>
      </c>
      <c r="E31" s="30">
        <v>5612.1920429619504</v>
      </c>
      <c r="F31" s="30">
        <v>412.52620830496897</v>
      </c>
      <c r="G31" s="30">
        <v>5612.1920429619504</v>
      </c>
      <c r="H31" s="30">
        <v>6.8472282204768697E-2</v>
      </c>
    </row>
    <row r="32" spans="1:8" ht="14.25">
      <c r="A32" s="30"/>
      <c r="B32" s="33">
        <v>70</v>
      </c>
      <c r="C32" s="34">
        <v>43</v>
      </c>
      <c r="D32" s="34">
        <v>46134.21</v>
      </c>
      <c r="E32" s="34">
        <v>44502.01</v>
      </c>
      <c r="F32" s="30"/>
      <c r="G32" s="30"/>
      <c r="H32" s="30"/>
    </row>
    <row r="33" spans="1:8" ht="14.25">
      <c r="A33" s="30"/>
      <c r="B33" s="33">
        <v>71</v>
      </c>
      <c r="C33" s="34">
        <v>36</v>
      </c>
      <c r="D33" s="34">
        <v>109088.9</v>
      </c>
      <c r="E33" s="34">
        <v>123032.74</v>
      </c>
      <c r="F33" s="30"/>
      <c r="G33" s="30"/>
      <c r="H33" s="30"/>
    </row>
    <row r="34" spans="1:8" ht="14.25">
      <c r="A34" s="30"/>
      <c r="B34" s="33">
        <v>72</v>
      </c>
      <c r="C34" s="34">
        <v>6</v>
      </c>
      <c r="D34" s="34">
        <v>12715.39</v>
      </c>
      <c r="E34" s="34">
        <v>12829.05</v>
      </c>
      <c r="F34" s="30"/>
      <c r="G34" s="30"/>
      <c r="H34" s="30"/>
    </row>
    <row r="35" spans="1:8" ht="14.25">
      <c r="A35" s="30"/>
      <c r="B35" s="33">
        <v>73</v>
      </c>
      <c r="C35" s="34">
        <v>28</v>
      </c>
      <c r="D35" s="34">
        <v>40100.050000000003</v>
      </c>
      <c r="E35" s="34">
        <v>47266.7</v>
      </c>
      <c r="F35" s="30"/>
      <c r="G35" s="30"/>
      <c r="H35" s="30"/>
    </row>
    <row r="36" spans="1:8" ht="14.25">
      <c r="A36" s="30"/>
      <c r="B36" s="33">
        <v>74</v>
      </c>
      <c r="C36" s="34">
        <v>1</v>
      </c>
      <c r="D36" s="34">
        <v>0.85</v>
      </c>
      <c r="E36" s="34">
        <v>55.56</v>
      </c>
      <c r="F36" s="30"/>
      <c r="G36" s="30"/>
      <c r="H36" s="30"/>
    </row>
    <row r="37" spans="1:8" ht="14.25">
      <c r="A37" s="30"/>
      <c r="B37" s="33">
        <v>77</v>
      </c>
      <c r="C37" s="34">
        <v>75</v>
      </c>
      <c r="D37" s="34">
        <v>98311.16</v>
      </c>
      <c r="E37" s="34">
        <v>102161.56</v>
      </c>
      <c r="F37" s="30"/>
      <c r="G37" s="30"/>
      <c r="H37" s="30"/>
    </row>
    <row r="38" spans="1:8" ht="14.25">
      <c r="A38" s="30"/>
      <c r="B38" s="33">
        <v>78</v>
      </c>
      <c r="C38" s="34">
        <v>43</v>
      </c>
      <c r="D38" s="34">
        <v>47210.31</v>
      </c>
      <c r="E38" s="34">
        <v>40784.49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2015-11-27T00:33:10Z</dcterms:modified>
</cp:coreProperties>
</file>