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E4" i="2"/>
  <c r="J35" l="1"/>
  <c r="I35"/>
  <c r="H35"/>
  <c r="F35"/>
  <c r="E35"/>
  <c r="J31"/>
  <c r="I31"/>
  <c r="H31"/>
  <c r="F31"/>
  <c r="E31"/>
  <c r="K31" l="1"/>
  <c r="K35"/>
  <c r="G35"/>
  <c r="L35" s="1"/>
  <c r="G31"/>
  <c r="L31" s="1"/>
  <c r="J38"/>
  <c r="J39"/>
  <c r="J32"/>
  <c r="J33"/>
  <c r="J34"/>
  <c r="I38"/>
  <c r="I39"/>
  <c r="I32"/>
  <c r="I33"/>
  <c r="I34"/>
  <c r="H30" l="1"/>
  <c r="H32"/>
  <c r="H40" l="1"/>
  <c r="J8" l="1"/>
  <c r="F38" l="1"/>
  <c r="F39"/>
  <c r="F33"/>
  <c r="F34"/>
  <c r="E38"/>
  <c r="K38" s="1"/>
  <c r="E39"/>
  <c r="K39" s="1"/>
  <c r="E34"/>
  <c r="K34" s="1"/>
  <c r="E33"/>
  <c r="K33" s="1"/>
  <c r="F40"/>
  <c r="E13"/>
  <c r="F37"/>
  <c r="F36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2"/>
  <c r="F4"/>
  <c r="E40"/>
  <c r="E37"/>
  <c r="E36"/>
  <c r="E6"/>
  <c r="E7"/>
  <c r="E8"/>
  <c r="E9"/>
  <c r="E10"/>
  <c r="E11"/>
  <c r="E12"/>
  <c r="E14"/>
  <c r="E15"/>
  <c r="E16"/>
  <c r="E17"/>
  <c r="E18"/>
  <c r="E19"/>
  <c r="E20"/>
  <c r="E21"/>
  <c r="E22"/>
  <c r="E23"/>
  <c r="E24"/>
  <c r="E25"/>
  <c r="E26"/>
  <c r="E27"/>
  <c r="E28"/>
  <c r="E29"/>
  <c r="E30"/>
  <c r="E32"/>
  <c r="K32" s="1"/>
  <c r="E5"/>
  <c r="I30"/>
  <c r="I36"/>
  <c r="I37"/>
  <c r="I40"/>
  <c r="J4"/>
  <c r="J5"/>
  <c r="J6"/>
  <c r="J7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6"/>
  <c r="J37"/>
  <c r="J40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A4"/>
  <c r="H33"/>
  <c r="H34"/>
  <c r="H36"/>
  <c r="H37"/>
  <c r="H38"/>
  <c r="H39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K15" l="1"/>
  <c r="K6"/>
  <c r="E3"/>
  <c r="K19"/>
  <c r="G36"/>
  <c r="L36" s="1"/>
  <c r="G37"/>
  <c r="L37" s="1"/>
  <c r="G30"/>
  <c r="L30" s="1"/>
  <c r="G40"/>
  <c r="L40" s="1"/>
  <c r="G38"/>
  <c r="L38" s="1"/>
  <c r="G33"/>
  <c r="L33" s="1"/>
  <c r="G39"/>
  <c r="L39" s="1"/>
  <c r="G34"/>
  <c r="L34" s="1"/>
  <c r="G29"/>
  <c r="L29" s="1"/>
  <c r="G32"/>
  <c r="L32" s="1"/>
  <c r="I3"/>
  <c r="K5"/>
  <c r="K7"/>
  <c r="K40"/>
  <c r="G19"/>
  <c r="L19" s="1"/>
  <c r="G11"/>
  <c r="L11" s="1"/>
  <c r="G7"/>
  <c r="L7" s="1"/>
  <c r="G5"/>
  <c r="L5" s="1"/>
  <c r="K37"/>
  <c r="K28"/>
  <c r="K26"/>
  <c r="K24"/>
  <c r="K22"/>
  <c r="K20"/>
  <c r="K18"/>
  <c r="K16"/>
  <c r="K14"/>
  <c r="K12"/>
  <c r="K10"/>
  <c r="K8"/>
  <c r="K4"/>
  <c r="K23"/>
  <c r="K21"/>
  <c r="G27"/>
  <c r="L27" s="1"/>
  <c r="G23"/>
  <c r="L23" s="1"/>
  <c r="G21"/>
  <c r="L21" s="1"/>
  <c r="G18"/>
  <c r="L18" s="1"/>
  <c r="K29"/>
  <c r="K13"/>
  <c r="G26"/>
  <c r="L26" s="1"/>
  <c r="G15"/>
  <c r="L15" s="1"/>
  <c r="G13"/>
  <c r="L13" s="1"/>
  <c r="G10"/>
  <c r="L10" s="1"/>
  <c r="G4"/>
  <c r="K36"/>
  <c r="K30"/>
  <c r="K27"/>
  <c r="K25"/>
  <c r="K17"/>
  <c r="K11"/>
  <c r="K9"/>
  <c r="G25"/>
  <c r="L25" s="1"/>
  <c r="G22"/>
  <c r="L22" s="1"/>
  <c r="G17"/>
  <c r="L17" s="1"/>
  <c r="G14"/>
  <c r="L14" s="1"/>
  <c r="G9"/>
  <c r="L9" s="1"/>
  <c r="G6"/>
  <c r="L6" s="1"/>
  <c r="G28"/>
  <c r="L28" s="1"/>
  <c r="G24"/>
  <c r="L24" s="1"/>
  <c r="G20"/>
  <c r="L20" s="1"/>
  <c r="G16"/>
  <c r="L16" s="1"/>
  <c r="G12"/>
  <c r="L12" s="1"/>
  <c r="G8"/>
  <c r="L8" s="1"/>
  <c r="J3"/>
  <c r="K3" l="1"/>
  <c r="L4"/>
  <c r="G3"/>
  <c r="L3" s="1"/>
</calcChain>
</file>

<file path=xl/sharedStrings.xml><?xml version="1.0" encoding="utf-8"?>
<sst xmlns="http://schemas.openxmlformats.org/spreadsheetml/2006/main" count="118" uniqueCount="76">
  <si>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</si>
  <si>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</si>
  <si>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</si>
  <si>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</si>
  <si>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</si>
  <si>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</si>
  <si>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</si>
  <si>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</si>
  <si>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</si>
  <si>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</si>
  <si>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</si>
  <si>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</si>
  <si>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</si>
  <si>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</si>
  <si>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</si>
  <si>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</si>
  <si>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</si>
  <si>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</si>
  <si>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</si>
  <si>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</si>
  <si>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</si>
  <si>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</si>
  <si>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</si>
  <si>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</si>
  <si>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</si>
  <si>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</si>
  <si>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</si>
  <si>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</si>
  <si>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</si>
  <si>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</si>
  <si>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</si>
  <si>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</si>
  <si>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</si>
  <si>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</si>
  <si>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</si>
  <si>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</si>
  <si>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</si>
  <si>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</si>
  <si>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</si>
  <si>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</si>
  <si>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</si>
  <si>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</si>
  <si>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</si>
  <si>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</si>
  <si>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</si>
  <si>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</si>
  <si>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</si>
  <si>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</si>
  <si>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</si>
  <si>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</si>
  <si>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</si>
  <si>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</si>
  <si>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</si>
  <si>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</si>
  <si>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</si>
  <si>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</si>
  <si>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</si>
  <si>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</si>
  <si>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</si>
  <si>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</si>
  <si>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</si>
  <si>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</si>
  <si>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</si>
  <si>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>DEPT</t>
  </si>
  <si>
    <t>QTY</t>
  </si>
  <si>
    <t>AMT</t>
  </si>
  <si>
    <t>COST</t>
  </si>
  <si>
    <t>PROFIT</t>
  </si>
  <si>
    <t>PROFIT_RATE</t>
  </si>
  <si>
    <t>70-手机通信自营</t>
  </si>
  <si>
    <t>41-周转筐</t>
  </si>
  <si>
    <r>
      <t>74-</t>
    </r>
    <r>
      <rPr>
        <sz val="8"/>
        <color rgb="FF000000"/>
        <rFont val="宋体"/>
        <family val="3"/>
        <charset val="134"/>
      </rPr>
      <t>赠品</t>
    </r>
    <phoneticPr fontId="23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</si>
  <si>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</si>
  <si>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23" type="noConversion"/>
  </si>
  <si>
    <t xml:space="preserve">   </t>
  </si>
  <si>
    <t>910-市场部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</si>
</sst>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</numFmts>
  <fonts count="58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11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33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4" fillId="0" borderId="0"/>
    <xf numFmtId="43" fontId="34" fillId="0" borderId="0" applyFont="0" applyFill="0" applyBorder="0" applyAlignment="0" applyProtection="0"/>
    <xf numFmtId="41" fontId="34" fillId="0" borderId="0" applyFont="0" applyFill="0" applyBorder="0" applyAlignment="0" applyProtection="0"/>
    <xf numFmtId="178" fontId="34" fillId="0" borderId="0" applyFont="0" applyFill="0" applyBorder="0" applyAlignment="0" applyProtection="0"/>
    <xf numFmtId="179" fontId="34" fillId="0" borderId="0" applyFon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1" applyNumberFormat="0" applyFill="0" applyAlignment="0" applyProtection="0"/>
    <xf numFmtId="0" fontId="40" fillId="0" borderId="2" applyNumberFormat="0" applyFill="0" applyAlignment="0" applyProtection="0"/>
    <xf numFmtId="0" fontId="41" fillId="0" borderId="3" applyNumberFormat="0" applyFill="0" applyAlignment="0" applyProtection="0"/>
    <xf numFmtId="0" fontId="41" fillId="0" borderId="0" applyNumberFormat="0" applyFill="0" applyBorder="0" applyAlignment="0" applyProtection="0"/>
    <xf numFmtId="0" fontId="44" fillId="2" borderId="0" applyNumberFormat="0" applyBorder="0" applyAlignment="0" applyProtection="0"/>
    <xf numFmtId="0" fontId="42" fillId="3" borderId="0" applyNumberFormat="0" applyBorder="0" applyAlignment="0" applyProtection="0"/>
    <xf numFmtId="0" fontId="51" fillId="4" borderId="0" applyNumberFormat="0" applyBorder="0" applyAlignment="0" applyProtection="0"/>
    <xf numFmtId="0" fontId="53" fillId="5" borderId="4" applyNumberFormat="0" applyAlignment="0" applyProtection="0"/>
    <xf numFmtId="0" fontId="52" fillId="6" borderId="5" applyNumberFormat="0" applyAlignment="0" applyProtection="0"/>
    <xf numFmtId="0" fontId="46" fillId="6" borderId="4" applyNumberFormat="0" applyAlignment="0" applyProtection="0"/>
    <xf numFmtId="0" fontId="50" fillId="0" borderId="6" applyNumberFormat="0" applyFill="0" applyAlignment="0" applyProtection="0"/>
    <xf numFmtId="0" fontId="47" fillId="7" borderId="7" applyNumberFormat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5" fillId="0" borderId="9" applyNumberFormat="0" applyFill="0" applyAlignment="0" applyProtection="0"/>
    <xf numFmtId="0" fontId="36" fillId="9" borderId="0" applyNumberFormat="0" applyBorder="0" applyAlignment="0" applyProtection="0"/>
    <xf numFmtId="0" fontId="35" fillId="10" borderId="0" applyNumberFormat="0" applyBorder="0" applyAlignment="0" applyProtection="0"/>
    <xf numFmtId="0" fontId="35" fillId="11" borderId="0" applyNumberFormat="0" applyBorder="0" applyAlignment="0" applyProtection="0"/>
    <xf numFmtId="0" fontId="36" fillId="12" borderId="0" applyNumberFormat="0" applyBorder="0" applyAlignment="0" applyProtection="0"/>
    <xf numFmtId="0" fontId="36" fillId="13" borderId="0" applyNumberFormat="0" applyBorder="0" applyAlignment="0" applyProtection="0"/>
    <xf numFmtId="0" fontId="35" fillId="14" borderId="0" applyNumberFormat="0" applyBorder="0" applyAlignment="0" applyProtection="0"/>
    <xf numFmtId="0" fontId="35" fillId="15" borderId="0" applyNumberFormat="0" applyBorder="0" applyAlignment="0" applyProtection="0"/>
    <xf numFmtId="0" fontId="36" fillId="16" borderId="0" applyNumberFormat="0" applyBorder="0" applyAlignment="0" applyProtection="0"/>
    <xf numFmtId="0" fontId="36" fillId="17" borderId="0" applyNumberFormat="0" applyBorder="0" applyAlignment="0" applyProtection="0"/>
    <xf numFmtId="0" fontId="35" fillId="18" borderId="0" applyNumberFormat="0" applyBorder="0" applyAlignment="0" applyProtection="0"/>
    <xf numFmtId="0" fontId="35" fillId="19" borderId="0" applyNumberFormat="0" applyBorder="0" applyAlignment="0" applyProtection="0"/>
    <xf numFmtId="0" fontId="36" fillId="20" borderId="0" applyNumberFormat="0" applyBorder="0" applyAlignment="0" applyProtection="0"/>
    <xf numFmtId="0" fontId="36" fillId="21" borderId="0" applyNumberFormat="0" applyBorder="0" applyAlignment="0" applyProtection="0"/>
    <xf numFmtId="0" fontId="35" fillId="22" borderId="0" applyNumberFormat="0" applyBorder="0" applyAlignment="0" applyProtection="0"/>
    <xf numFmtId="0" fontId="35" fillId="23" borderId="0" applyNumberFormat="0" applyBorder="0" applyAlignment="0" applyProtection="0"/>
    <xf numFmtId="0" fontId="36" fillId="24" borderId="0" applyNumberFormat="0" applyBorder="0" applyAlignment="0" applyProtection="0"/>
    <xf numFmtId="0" fontId="36" fillId="25" borderId="0" applyNumberFormat="0" applyBorder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29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6" fillId="32" borderId="0" applyNumberFormat="0" applyBorder="0" applyAlignment="0" applyProtection="0"/>
    <xf numFmtId="0" fontId="43" fillId="0" borderId="0" applyNumberFormat="0" applyFill="0" applyBorder="0" applyAlignment="0" applyProtection="0">
      <alignment vertical="top"/>
      <protection locked="0"/>
    </xf>
    <xf numFmtId="0" fontId="54" fillId="0" borderId="0" applyNumberFormat="0" applyFill="0" applyBorder="0" applyAlignment="0" applyProtection="0">
      <alignment vertical="top"/>
      <protection locked="0"/>
    </xf>
    <xf numFmtId="0" fontId="37" fillId="38" borderId="21">
      <alignment vertical="center"/>
    </xf>
    <xf numFmtId="0" fontId="56" fillId="0" borderId="0"/>
  </cellStyleXfs>
  <cellXfs count="77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20" fillId="0" borderId="0" xfId="0" applyFont="1">
      <alignment vertical="center"/>
    </xf>
    <xf numFmtId="1" fontId="55" fillId="0" borderId="0" xfId="0" applyNumberFormat="1" applyFont="1" applyAlignment="1"/>
    <xf numFmtId="0" fontId="55" fillId="0" borderId="0" xfId="0" applyNumberFormat="1" applyFont="1" applyAlignment="1"/>
    <xf numFmtId="0" fontId="20" fillId="0" borderId="0" xfId="0" applyFont="1">
      <alignment vertical="center"/>
    </xf>
    <xf numFmtId="0" fontId="20" fillId="0" borderId="0" xfId="0" applyFont="1">
      <alignment vertical="center"/>
    </xf>
    <xf numFmtId="0" fontId="56" fillId="0" borderId="0" xfId="110"/>
    <xf numFmtId="0" fontId="57" fillId="0" borderId="0" xfId="110" applyNumberFormat="1" applyFont="1"/>
    <xf numFmtId="0" fontId="26" fillId="0" borderId="0" xfId="0" applyFont="1" applyAlignment="1">
      <alignment horizontal="left" wrapText="1"/>
    </xf>
    <xf numFmtId="0" fontId="32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  <xf numFmtId="0" fontId="21" fillId="33" borderId="18" xfId="0" applyFont="1" applyFill="1" applyBorder="1" applyAlignment="1">
      <alignment vertical="center" wrapText="1"/>
    </xf>
    <xf numFmtId="49" fontId="21" fillId="33" borderId="18" xfId="0" applyNumberFormat="1" applyFont="1" applyFill="1" applyBorder="1" applyAlignment="1">
      <alignment horizontal="left" vertical="top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</cellXfs>
  <cellStyles count="111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20% - 着色 1 2" xfId="84"/>
    <cellStyle name="20% - 着色 2 2" xfId="88"/>
    <cellStyle name="20% - 着色 3 2" xfId="92"/>
    <cellStyle name="20% - 着色 4 2" xfId="96"/>
    <cellStyle name="20% - 着色 5 2" xfId="100"/>
    <cellStyle name="20% - 着色 6 2" xfId="104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40% - 着色 1 2" xfId="85"/>
    <cellStyle name="40% - 着色 2 2" xfId="89"/>
    <cellStyle name="40% - 着色 3 2" xfId="93"/>
    <cellStyle name="40% - 着色 4 2" xfId="97"/>
    <cellStyle name="40% - 着色 5 2" xfId="101"/>
    <cellStyle name="40% - 着色 6 2" xfId="105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60% - 着色 1 2" xfId="86"/>
    <cellStyle name="60% - 着色 2 2" xfId="90"/>
    <cellStyle name="60% - 着色 3 2" xfId="94"/>
    <cellStyle name="60% - 着色 4 2" xfId="98"/>
    <cellStyle name="60% - 着色 5 2" xfId="102"/>
    <cellStyle name="60% - 着色 6 2" xfId="106"/>
    <cellStyle name="OBI_ColHeader" xfId="109"/>
    <cellStyle name="标题" xfId="1" builtinId="15" customBuiltin="1"/>
    <cellStyle name="标题 1" xfId="2" builtinId="16" customBuiltin="1"/>
    <cellStyle name="标题 1 2" xfId="68"/>
    <cellStyle name="标题 2" xfId="3" builtinId="17" customBuiltin="1"/>
    <cellStyle name="标题 2 2" xfId="69"/>
    <cellStyle name="标题 3" xfId="4" builtinId="18" customBuiltin="1"/>
    <cellStyle name="标题 3 2" xfId="70"/>
    <cellStyle name="标题 4" xfId="5" builtinId="19" customBuiltin="1"/>
    <cellStyle name="标题 4 2" xfId="71"/>
    <cellStyle name="标题 5" xfId="53"/>
    <cellStyle name="标题 6" xfId="67"/>
    <cellStyle name="差" xfId="7" builtinId="27" customBuiltin="1"/>
    <cellStyle name="差 2" xfId="73"/>
    <cellStyle name="常规" xfId="0" builtinId="0"/>
    <cellStyle name="常规 10" xfId="52"/>
    <cellStyle name="常规 10 2" xfId="61"/>
    <cellStyle name="常规 11" xfId="62"/>
    <cellStyle name="常规 12" xfId="110"/>
    <cellStyle name="常规 2" xfId="44"/>
    <cellStyle name="常规 3" xfId="45"/>
    <cellStyle name="常规 3 2" xfId="54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好" xfId="6" builtinId="26" customBuiltin="1"/>
    <cellStyle name="好 2" xfId="72"/>
    <cellStyle name="汇总" xfId="17" builtinId="25" customBuiltin="1"/>
    <cellStyle name="汇总 2" xfId="82"/>
    <cellStyle name="货币 2" xfId="65"/>
    <cellStyle name="货币[0] 2" xfId="66"/>
    <cellStyle name="计算" xfId="11" builtinId="22" customBuiltin="1"/>
    <cellStyle name="计算 2" xfId="77"/>
    <cellStyle name="检查单元格" xfId="13" builtinId="23" customBuiltin="1"/>
    <cellStyle name="检查单元格 2" xfId="79"/>
    <cellStyle name="解释性文本" xfId="16" builtinId="53" customBuiltin="1"/>
    <cellStyle name="解释性文本 2" xfId="81"/>
    <cellStyle name="警告文本" xfId="14" builtinId="11" customBuiltin="1"/>
    <cellStyle name="警告文本 2" xfId="80"/>
    <cellStyle name="链接单元格" xfId="12" builtinId="24" customBuiltin="1"/>
    <cellStyle name="链接单元格 2" xfId="78"/>
    <cellStyle name="千位分隔 2" xfId="63"/>
    <cellStyle name="千位分隔[0] 2" xfId="64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适中 2" xfId="74"/>
    <cellStyle name="输出" xfId="10" builtinId="21" customBuiltin="1"/>
    <cellStyle name="输出 2" xfId="76"/>
    <cellStyle name="输入" xfId="9" builtinId="20" customBuiltin="1"/>
    <cellStyle name="输入 2" xfId="75"/>
    <cellStyle name="已访问的超链接" xfId="43" builtinId="9" customBuiltin="1"/>
    <cellStyle name="已访问的超链接 2" xfId="108"/>
    <cellStyle name="着色 1 2" xfId="83"/>
    <cellStyle name="着色 2 2" xfId="87"/>
    <cellStyle name="着色 3 2" xfId="91"/>
    <cellStyle name="着色 4 2" xfId="95"/>
    <cellStyle name="着色 5 2" xfId="99"/>
    <cellStyle name="着色 6 2" xfId="103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86" Type="http://schemas.openxmlformats.org/officeDocument/2006/relationships/image" Target="cid:f41228aa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511" Type="http://schemas.openxmlformats.org/officeDocument/2006/relationships/hyperlink" Target="cid:55e93fe82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497" Type="http://schemas.openxmlformats.org/officeDocument/2006/relationships/hyperlink" Target="cid:225aa59d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466" Type="http://schemas.openxmlformats.org/officeDocument/2006/relationships/image" Target="cid:70e25481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477" Type="http://schemas.openxmlformats.org/officeDocument/2006/relationships/hyperlink" Target="cid:d507c829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502" Type="http://schemas.openxmlformats.org/officeDocument/2006/relationships/image" Target="cid:36f12f0113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88" Type="http://schemas.openxmlformats.org/officeDocument/2006/relationships/image" Target="cid:f9211074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240" Type="http://schemas.openxmlformats.org/officeDocument/2006/relationships/image" Target="cid:25a2b89113" TargetMode="External"/><Relationship Id="rId261" Type="http://schemas.openxmlformats.org/officeDocument/2006/relationships/hyperlink" Target="cid:7804080e2" TargetMode="External"/><Relationship Id="rId478" Type="http://schemas.openxmlformats.org/officeDocument/2006/relationships/image" Target="cid:d507c84813" TargetMode="External"/><Relationship Id="rId499" Type="http://schemas.openxmlformats.org/officeDocument/2006/relationships/hyperlink" Target="cid:31c440202" TargetMode="External"/><Relationship Id="rId14" Type="http://schemas.openxmlformats.org/officeDocument/2006/relationships/image" Target="cid:78c0f48013" TargetMode="External"/><Relationship Id="rId35" Type="http://schemas.openxmlformats.org/officeDocument/2006/relationships/hyperlink" Target="cid:bbb2de7c2" TargetMode="External"/><Relationship Id="rId56" Type="http://schemas.openxmlformats.org/officeDocument/2006/relationships/image" Target="cid:e76dc9a413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17" Type="http://schemas.openxmlformats.org/officeDocument/2006/relationships/hyperlink" Target="cid:5588ec4e2" TargetMode="External"/><Relationship Id="rId338" Type="http://schemas.openxmlformats.org/officeDocument/2006/relationships/image" Target="cid:9d975cd113" TargetMode="External"/><Relationship Id="rId359" Type="http://schemas.openxmlformats.org/officeDocument/2006/relationships/hyperlink" Target="cid:9d9111c2" TargetMode="External"/><Relationship Id="rId503" Type="http://schemas.openxmlformats.org/officeDocument/2006/relationships/hyperlink" Target="cid:3c1017e92" TargetMode="External"/><Relationship Id="rId8" Type="http://schemas.openxmlformats.org/officeDocument/2006/relationships/image" Target="cid:7393133f13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42" Type="http://schemas.openxmlformats.org/officeDocument/2006/relationships/image" Target="cid:e129789e13" TargetMode="External"/><Relationship Id="rId163" Type="http://schemas.openxmlformats.org/officeDocument/2006/relationships/hyperlink" Target="cid:a6fd2d02" TargetMode="External"/><Relationship Id="rId184" Type="http://schemas.openxmlformats.org/officeDocument/2006/relationships/image" Target="cid:4d58e2a713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26" Type="http://schemas.openxmlformats.org/officeDocument/2006/relationships/image" Target="cid:964fe90e13" TargetMode="External"/><Relationship Id="rId447" Type="http://schemas.openxmlformats.org/officeDocument/2006/relationships/hyperlink" Target="cid:f3fbabf82" TargetMode="External"/><Relationship Id="rId230" Type="http://schemas.openxmlformats.org/officeDocument/2006/relationships/image" Target="cid:196d9a913" TargetMode="External"/><Relationship Id="rId251" Type="http://schemas.openxmlformats.org/officeDocument/2006/relationships/hyperlink" Target="cid:53f9d4bf2" TargetMode="External"/><Relationship Id="rId468" Type="http://schemas.openxmlformats.org/officeDocument/2006/relationships/image" Target="cid:f70f260213" TargetMode="External"/><Relationship Id="rId489" Type="http://schemas.openxmlformats.org/officeDocument/2006/relationships/hyperlink" Target="cid:dbb20812" TargetMode="External"/><Relationship Id="rId25" Type="http://schemas.openxmlformats.org/officeDocument/2006/relationships/hyperlink" Target="cid:97aae1182" TargetMode="External"/><Relationship Id="rId46" Type="http://schemas.openxmlformats.org/officeDocument/2006/relationships/image" Target="cid:cb1fd4e013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28" Type="http://schemas.openxmlformats.org/officeDocument/2006/relationships/image" Target="cid:88fc8e9d13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32" Type="http://schemas.openxmlformats.org/officeDocument/2006/relationships/image" Target="cid:c246516c13" TargetMode="External"/><Relationship Id="rId153" Type="http://schemas.openxmlformats.org/officeDocument/2006/relationships/hyperlink" Target="cid:ed7946d52" TargetMode="External"/><Relationship Id="rId174" Type="http://schemas.openxmlformats.org/officeDocument/2006/relationships/image" Target="cid:2421fe4c13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381" Type="http://schemas.openxmlformats.org/officeDocument/2006/relationships/hyperlink" Target="cid:b9568b732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458" Type="http://schemas.openxmlformats.org/officeDocument/2006/relationships/image" Target="cid:9ab5e32213" TargetMode="External"/><Relationship Id="rId479" Type="http://schemas.openxmlformats.org/officeDocument/2006/relationships/hyperlink" Target="cid:db19d21f2" TargetMode="External"/><Relationship Id="rId15" Type="http://schemas.openxmlformats.org/officeDocument/2006/relationships/hyperlink" Target="cid:7dde59952" TargetMode="External"/><Relationship Id="rId36" Type="http://schemas.openxmlformats.org/officeDocument/2006/relationships/image" Target="cid:bbb2dea413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283" Type="http://schemas.openxmlformats.org/officeDocument/2006/relationships/hyperlink" Target="cid:d51f220c2" TargetMode="External"/><Relationship Id="rId318" Type="http://schemas.openxmlformats.org/officeDocument/2006/relationships/image" Target="cid:5588ec7013" TargetMode="External"/><Relationship Id="rId339" Type="http://schemas.openxmlformats.org/officeDocument/2006/relationships/hyperlink" Target="cid:ad0a8bb9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78" Type="http://schemas.openxmlformats.org/officeDocument/2006/relationships/image" Target="cid:27d3d8c413" TargetMode="External"/><Relationship Id="rId99" Type="http://schemas.openxmlformats.org/officeDocument/2006/relationships/hyperlink" Target="cid:6fdc68d82" TargetMode="External"/><Relationship Id="rId101" Type="http://schemas.openxmlformats.org/officeDocument/2006/relationships/hyperlink" Target="cid:750aa1bc2" TargetMode="External"/><Relationship Id="rId122" Type="http://schemas.openxmlformats.org/officeDocument/2006/relationships/image" Target="cid:a88b2fa613" TargetMode="External"/><Relationship Id="rId143" Type="http://schemas.openxmlformats.org/officeDocument/2006/relationships/hyperlink" Target="cid:e2636a2d2" TargetMode="External"/><Relationship Id="rId164" Type="http://schemas.openxmlformats.org/officeDocument/2006/relationships/image" Target="cid:a6fd2fd13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371" Type="http://schemas.openxmlformats.org/officeDocument/2006/relationships/hyperlink" Target="cid:4276af462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27" Type="http://schemas.openxmlformats.org/officeDocument/2006/relationships/hyperlink" Target="cid:a5bfde7a2" TargetMode="External"/><Relationship Id="rId448" Type="http://schemas.openxmlformats.org/officeDocument/2006/relationships/image" Target="cid:f3fbac1e13" TargetMode="External"/><Relationship Id="rId469" Type="http://schemas.openxmlformats.org/officeDocument/2006/relationships/hyperlink" Target="cid:1643af6f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52" Type="http://schemas.openxmlformats.org/officeDocument/2006/relationships/image" Target="cid:53f9d4e613" TargetMode="External"/><Relationship Id="rId273" Type="http://schemas.openxmlformats.org/officeDocument/2006/relationships/hyperlink" Target="cid:bb0832652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329" Type="http://schemas.openxmlformats.org/officeDocument/2006/relationships/hyperlink" Target="cid:89df9e5f2" TargetMode="External"/><Relationship Id="rId480" Type="http://schemas.openxmlformats.org/officeDocument/2006/relationships/image" Target="cid:db19d24313" TargetMode="External"/><Relationship Id="rId47" Type="http://schemas.openxmlformats.org/officeDocument/2006/relationships/hyperlink" Target="cid:d0b588612" TargetMode="External"/><Relationship Id="rId68" Type="http://schemas.openxmlformats.org/officeDocument/2006/relationships/image" Target="cid:392276913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33" Type="http://schemas.openxmlformats.org/officeDocument/2006/relationships/hyperlink" Target="cid:c8af4ef42" TargetMode="External"/><Relationship Id="rId154" Type="http://schemas.openxmlformats.org/officeDocument/2006/relationships/image" Target="cid:ed79471e13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17" Type="http://schemas.openxmlformats.org/officeDocument/2006/relationships/hyperlink" Target="cid:81b7b20d2" TargetMode="External"/><Relationship Id="rId438" Type="http://schemas.openxmlformats.org/officeDocument/2006/relationships/image" Target="cid:cef11cb313" TargetMode="External"/><Relationship Id="rId459" Type="http://schemas.openxmlformats.org/officeDocument/2006/relationships/hyperlink" Target="cid:9ffc73f8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42" Type="http://schemas.openxmlformats.org/officeDocument/2006/relationships/image" Target="cid:2accc0ec13" TargetMode="External"/><Relationship Id="rId263" Type="http://schemas.openxmlformats.org/officeDocument/2006/relationships/hyperlink" Target="cid:7d2b2ff72" TargetMode="External"/><Relationship Id="rId284" Type="http://schemas.openxmlformats.org/officeDocument/2006/relationships/image" Target="cid:d51f223613" TargetMode="External"/><Relationship Id="rId319" Type="http://schemas.openxmlformats.org/officeDocument/2006/relationships/hyperlink" Target="cid:64f5efd42" TargetMode="External"/><Relationship Id="rId470" Type="http://schemas.openxmlformats.org/officeDocument/2006/relationships/image" Target="cid:1643af95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Relationship Id="rId37" Type="http://schemas.openxmlformats.org/officeDocument/2006/relationships/hyperlink" Target="cid:bbb631c12" TargetMode="External"/><Relationship Id="rId58" Type="http://schemas.openxmlformats.org/officeDocument/2006/relationships/image" Target="cid:eca83a0c13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23" Type="http://schemas.openxmlformats.org/officeDocument/2006/relationships/hyperlink" Target="cid:b896ad462" TargetMode="External"/><Relationship Id="rId144" Type="http://schemas.openxmlformats.org/officeDocument/2006/relationships/image" Target="cid:e2636a6713" TargetMode="External"/><Relationship Id="rId330" Type="http://schemas.openxmlformats.org/officeDocument/2006/relationships/image" Target="cid:89dfa1d413" TargetMode="External"/><Relationship Id="rId90" Type="http://schemas.openxmlformats.org/officeDocument/2006/relationships/image" Target="cid:3c6fa8b013" TargetMode="External"/><Relationship Id="rId165" Type="http://schemas.openxmlformats.org/officeDocument/2006/relationships/hyperlink" Target="cid:a9baa6a2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72" Type="http://schemas.openxmlformats.org/officeDocument/2006/relationships/image" Target="cid:4276af6213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28" Type="http://schemas.openxmlformats.org/officeDocument/2006/relationships/image" Target="cid:a5bfdea013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32" Type="http://schemas.openxmlformats.org/officeDocument/2006/relationships/image" Target="cid:7e6338613" TargetMode="External"/><Relationship Id="rId253" Type="http://schemas.openxmlformats.org/officeDocument/2006/relationships/hyperlink" Target="cid:592330e12" TargetMode="External"/><Relationship Id="rId274" Type="http://schemas.openxmlformats.org/officeDocument/2006/relationships/image" Target="cid:bb08328813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481" Type="http://schemas.openxmlformats.org/officeDocument/2006/relationships/hyperlink" Target="cid:e9adde472" TargetMode="External"/><Relationship Id="rId27" Type="http://schemas.openxmlformats.org/officeDocument/2006/relationships/hyperlink" Target="cid:9cc12f202" TargetMode="External"/><Relationship Id="rId48" Type="http://schemas.openxmlformats.org/officeDocument/2006/relationships/image" Target="cid:d0b5888713" TargetMode="External"/><Relationship Id="rId69" Type="http://schemas.openxmlformats.org/officeDocument/2006/relationships/hyperlink" Target="cid:e0ef2af2" TargetMode="External"/><Relationship Id="rId113" Type="http://schemas.openxmlformats.org/officeDocument/2006/relationships/hyperlink" Target="cid:93d06cfe2" TargetMode="External"/><Relationship Id="rId134" Type="http://schemas.openxmlformats.org/officeDocument/2006/relationships/image" Target="cid:c8af4f1913" TargetMode="External"/><Relationship Id="rId320" Type="http://schemas.openxmlformats.org/officeDocument/2006/relationships/image" Target="cid:64f5effa13" TargetMode="External"/><Relationship Id="rId80" Type="http://schemas.openxmlformats.org/officeDocument/2006/relationships/image" Target="cid:27d58f7c13" TargetMode="External"/><Relationship Id="rId155" Type="http://schemas.openxmlformats.org/officeDocument/2006/relationships/hyperlink" Target="cid:f09b1ba62" TargetMode="External"/><Relationship Id="rId176" Type="http://schemas.openxmlformats.org/officeDocument/2006/relationships/image" Target="cid:2a30ebbf13" TargetMode="External"/><Relationship Id="rId197" Type="http://schemas.openxmlformats.org/officeDocument/2006/relationships/hyperlink" Target="cid:9a94d6742" TargetMode="External"/><Relationship Id="rId341" Type="http://schemas.openxmlformats.org/officeDocument/2006/relationships/hyperlink" Target="cid:b23869842" TargetMode="External"/><Relationship Id="rId362" Type="http://schemas.openxmlformats.org/officeDocument/2006/relationships/image" Target="cid:193e37f713" TargetMode="External"/><Relationship Id="rId383" Type="http://schemas.openxmlformats.org/officeDocument/2006/relationships/hyperlink" Target="cid:cd6ed5c92" TargetMode="External"/><Relationship Id="rId418" Type="http://schemas.openxmlformats.org/officeDocument/2006/relationships/image" Target="cid:81b7b22f13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22" Type="http://schemas.openxmlformats.org/officeDocument/2006/relationships/image" Target="cid:e7d8c5be13" TargetMode="External"/><Relationship Id="rId243" Type="http://schemas.openxmlformats.org/officeDocument/2006/relationships/hyperlink" Target="cid:2fee70f82" TargetMode="External"/><Relationship Id="rId264" Type="http://schemas.openxmlformats.org/officeDocument/2006/relationships/image" Target="cid:7d2b301d13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471" Type="http://schemas.openxmlformats.org/officeDocument/2006/relationships/hyperlink" Target="cid:c5b52bce2" TargetMode="External"/><Relationship Id="rId506" Type="http://schemas.openxmlformats.org/officeDocument/2006/relationships/image" Target="cid:413c742113" TargetMode="External"/><Relationship Id="rId17" Type="http://schemas.openxmlformats.org/officeDocument/2006/relationships/hyperlink" Target="cid:883802342" TargetMode="External"/><Relationship Id="rId38" Type="http://schemas.openxmlformats.org/officeDocument/2006/relationships/image" Target="cid:bbb631eb13" TargetMode="External"/><Relationship Id="rId59" Type="http://schemas.openxmlformats.org/officeDocument/2006/relationships/hyperlink" Target="cid:ef30262e2" TargetMode="External"/><Relationship Id="rId103" Type="http://schemas.openxmlformats.org/officeDocument/2006/relationships/hyperlink" Target="cid:7a31edb12" TargetMode="External"/><Relationship Id="rId124" Type="http://schemas.openxmlformats.org/officeDocument/2006/relationships/image" Target="cid:b896ad6d13" TargetMode="External"/><Relationship Id="rId310" Type="http://schemas.openxmlformats.org/officeDocument/2006/relationships/image" Target="cid:2c47223813" TargetMode="External"/><Relationship Id="rId492" Type="http://schemas.openxmlformats.org/officeDocument/2006/relationships/image" Target="cid:12de1e3b13" TargetMode="External"/><Relationship Id="rId70" Type="http://schemas.openxmlformats.org/officeDocument/2006/relationships/image" Target="cid:e0ef2d2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66" Type="http://schemas.openxmlformats.org/officeDocument/2006/relationships/image" Target="cid:a9baa8e13" TargetMode="External"/><Relationship Id="rId187" Type="http://schemas.openxmlformats.org/officeDocument/2006/relationships/hyperlink" Target="cid:579a7efa2" TargetMode="External"/><Relationship Id="rId331" Type="http://schemas.openxmlformats.org/officeDocument/2006/relationships/hyperlink" Target="cid:8e511c9c2" TargetMode="External"/><Relationship Id="rId352" Type="http://schemas.openxmlformats.org/officeDocument/2006/relationships/image" Target="cid:cd2d50ae13" TargetMode="External"/><Relationship Id="rId373" Type="http://schemas.openxmlformats.org/officeDocument/2006/relationships/hyperlink" Target="cid:488d1aa72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12" Type="http://schemas.openxmlformats.org/officeDocument/2006/relationships/image" Target="cid:c607a81c13" TargetMode="External"/><Relationship Id="rId233" Type="http://schemas.openxmlformats.org/officeDocument/2006/relationships/hyperlink" Target="cid:bf349ae2" TargetMode="External"/><Relationship Id="rId254" Type="http://schemas.openxmlformats.org/officeDocument/2006/relationships/image" Target="cid:5923310913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75" Type="http://schemas.openxmlformats.org/officeDocument/2006/relationships/hyperlink" Target="cid:bb0a5c3f2" TargetMode="External"/><Relationship Id="rId296" Type="http://schemas.openxmlformats.org/officeDocument/2006/relationships/image" Target="cid:ea6dd08913" TargetMode="External"/><Relationship Id="rId300" Type="http://schemas.openxmlformats.org/officeDocument/2006/relationships/image" Target="cid:fe112e9913" TargetMode="External"/><Relationship Id="rId461" Type="http://schemas.openxmlformats.org/officeDocument/2006/relationships/hyperlink" Target="cid:c6f2111c2" TargetMode="External"/><Relationship Id="rId482" Type="http://schemas.openxmlformats.org/officeDocument/2006/relationships/image" Target="cid:e9adde6813" TargetMode="External"/><Relationship Id="rId60" Type="http://schemas.openxmlformats.org/officeDocument/2006/relationships/image" Target="cid:ef302654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56" Type="http://schemas.openxmlformats.org/officeDocument/2006/relationships/image" Target="cid:f09b1bd013" TargetMode="External"/><Relationship Id="rId177" Type="http://schemas.openxmlformats.org/officeDocument/2006/relationships/hyperlink" Target="cid:2e6f58082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42" Type="http://schemas.openxmlformats.org/officeDocument/2006/relationships/image" Target="cid:b23869a713" TargetMode="External"/><Relationship Id="rId363" Type="http://schemas.openxmlformats.org/officeDocument/2006/relationships/hyperlink" Target="cid:1e6ccfd42" TargetMode="External"/><Relationship Id="rId384" Type="http://schemas.openxmlformats.org/officeDocument/2006/relationships/image" Target="cid:cd6ed5f013" TargetMode="External"/><Relationship Id="rId419" Type="http://schemas.openxmlformats.org/officeDocument/2006/relationships/hyperlink" Target="cid:87b1650d2" TargetMode="External"/><Relationship Id="rId202" Type="http://schemas.openxmlformats.org/officeDocument/2006/relationships/image" Target="cid:a60cacae13" TargetMode="External"/><Relationship Id="rId223" Type="http://schemas.openxmlformats.org/officeDocument/2006/relationships/hyperlink" Target="cid:ed01ac172" TargetMode="External"/><Relationship Id="rId244" Type="http://schemas.openxmlformats.org/officeDocument/2006/relationships/image" Target="cid:2fee711c13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39" Type="http://schemas.openxmlformats.org/officeDocument/2006/relationships/hyperlink" Target="cid:bbbaca6d2" TargetMode="External"/><Relationship Id="rId265" Type="http://schemas.openxmlformats.org/officeDocument/2006/relationships/hyperlink" Target="cid:8c9b5667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472" Type="http://schemas.openxmlformats.org/officeDocument/2006/relationships/image" Target="cid:c5b52bf313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25" Type="http://schemas.openxmlformats.org/officeDocument/2006/relationships/hyperlink" Target="cid:b8993a7d2" TargetMode="External"/><Relationship Id="rId146" Type="http://schemas.openxmlformats.org/officeDocument/2006/relationships/image" Target="cid:e293c51913" TargetMode="External"/><Relationship Id="rId167" Type="http://schemas.openxmlformats.org/officeDocument/2006/relationships/hyperlink" Target="cid:fa4c65f2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32" Type="http://schemas.openxmlformats.org/officeDocument/2006/relationships/image" Target="cid:8e511cc513" TargetMode="External"/><Relationship Id="rId353" Type="http://schemas.openxmlformats.org/officeDocument/2006/relationships/hyperlink" Target="cid:d12328e62" TargetMode="External"/><Relationship Id="rId374" Type="http://schemas.openxmlformats.org/officeDocument/2006/relationships/image" Target="cid:488d1ad013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234" Type="http://schemas.openxmlformats.org/officeDocument/2006/relationships/image" Target="cid:bf349d213" TargetMode="External"/><Relationship Id="rId420" Type="http://schemas.openxmlformats.org/officeDocument/2006/relationships/image" Target="cid:87b16533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55" Type="http://schemas.openxmlformats.org/officeDocument/2006/relationships/hyperlink" Target="cid:688eac6f2" TargetMode="External"/><Relationship Id="rId276" Type="http://schemas.openxmlformats.org/officeDocument/2006/relationships/image" Target="cid:bb0a5c6213" TargetMode="External"/><Relationship Id="rId297" Type="http://schemas.openxmlformats.org/officeDocument/2006/relationships/hyperlink" Target="cid:f8f29c962" TargetMode="External"/><Relationship Id="rId441" Type="http://schemas.openxmlformats.org/officeDocument/2006/relationships/hyperlink" Target="cid:d943ccc62" TargetMode="External"/><Relationship Id="rId462" Type="http://schemas.openxmlformats.org/officeDocument/2006/relationships/image" Target="cid:c6f2114013" TargetMode="External"/><Relationship Id="rId483" Type="http://schemas.openxmlformats.org/officeDocument/2006/relationships/hyperlink" Target="cid:eed1948d2" TargetMode="External"/><Relationship Id="rId40" Type="http://schemas.openxmlformats.org/officeDocument/2006/relationships/image" Target="cid:bbbaca8f13" TargetMode="External"/><Relationship Id="rId115" Type="http://schemas.openxmlformats.org/officeDocument/2006/relationships/hyperlink" Target="cid:9917342c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22" Type="http://schemas.openxmlformats.org/officeDocument/2006/relationships/image" Target="cid:7569af6313" TargetMode="External"/><Relationship Id="rId343" Type="http://schemas.openxmlformats.org/officeDocument/2006/relationships/hyperlink" Target="cid:b85e622f2" TargetMode="External"/><Relationship Id="rId364" Type="http://schemas.openxmlformats.org/officeDocument/2006/relationships/image" Target="cid:1e6ccffa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473" Type="http://schemas.openxmlformats.org/officeDocument/2006/relationships/hyperlink" Target="cid:cac018a42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463" Type="http://schemas.openxmlformats.org/officeDocument/2006/relationships/hyperlink" Target="cid:cd46ec842" TargetMode="External"/><Relationship Id="rId484" Type="http://schemas.openxmlformats.org/officeDocument/2006/relationships/image" Target="cid:eed194b213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474" Type="http://schemas.openxmlformats.org/officeDocument/2006/relationships/image" Target="cid:cac018c913" TargetMode="External"/><Relationship Id="rId509" Type="http://schemas.openxmlformats.org/officeDocument/2006/relationships/hyperlink" Target="cid:55e626f2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495" Type="http://schemas.openxmlformats.org/officeDocument/2006/relationships/hyperlink" Target="cid:1def4279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464" Type="http://schemas.openxmlformats.org/officeDocument/2006/relationships/image" Target="cid:cd46eca713" TargetMode="External"/><Relationship Id="rId303" Type="http://schemas.openxmlformats.org/officeDocument/2006/relationships/hyperlink" Target="cid:85846372" TargetMode="External"/><Relationship Id="rId485" Type="http://schemas.openxmlformats.org/officeDocument/2006/relationships/hyperlink" Target="cid:f412288c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510" Type="http://schemas.openxmlformats.org/officeDocument/2006/relationships/image" Target="cid:55e6272213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496" Type="http://schemas.openxmlformats.org/officeDocument/2006/relationships/image" Target="cid:1def42a0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476" Type="http://schemas.openxmlformats.org/officeDocument/2006/relationships/image" Target="cid:cfe06461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501" Type="http://schemas.openxmlformats.org/officeDocument/2006/relationships/hyperlink" Target="cid:36f12ed32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487" Type="http://schemas.openxmlformats.org/officeDocument/2006/relationships/hyperlink" Target="cid:f9211053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512" Type="http://schemas.openxmlformats.org/officeDocument/2006/relationships/image" Target="cid:55e9400c13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498" Type="http://schemas.openxmlformats.org/officeDocument/2006/relationships/image" Target="cid:225aa5c4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9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1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M40"/>
  <sheetViews>
    <sheetView showGridLines="0" tabSelected="1" workbookViewId="0">
      <pane xSplit="1" ySplit="3" topLeftCell="B16" activePane="bottomRight" state="frozen"/>
      <selection pane="topRight" activeCell="B1" sqref="B1"/>
      <selection pane="bottomLeft" activeCell="A4" sqref="A4"/>
      <selection pane="bottomRight" activeCell="K3" sqref="K3"/>
    </sheetView>
  </sheetViews>
  <sheetFormatPr defaultRowHeight="11.25"/>
  <cols>
    <col min="1" max="1" width="7.75" style="1" customWidth="1"/>
    <col min="2" max="2" width="4.5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3">
      <c r="A1" s="5"/>
      <c r="B1" s="6"/>
      <c r="C1" s="7"/>
      <c r="D1" s="8"/>
      <c r="E1" s="9" t="s">
        <v>0</v>
      </c>
      <c r="F1" s="23" t="s">
        <v>1</v>
      </c>
      <c r="G1" s="10" t="s">
        <v>43</v>
      </c>
      <c r="H1" s="23" t="s">
        <v>2</v>
      </c>
      <c r="I1" s="17" t="s">
        <v>41</v>
      </c>
      <c r="J1" s="18" t="s">
        <v>42</v>
      </c>
      <c r="K1" s="19" t="s">
        <v>44</v>
      </c>
      <c r="L1" s="19" t="s">
        <v>45</v>
      </c>
    </row>
    <row r="2" spans="1:13">
      <c r="A2" s="11" t="s">
        <v>3</v>
      </c>
      <c r="B2" s="12"/>
      <c r="C2" s="60" t="s">
        <v>4</v>
      </c>
      <c r="D2" s="60"/>
      <c r="E2" s="13"/>
      <c r="F2" s="24"/>
      <c r="G2" s="14"/>
      <c r="H2" s="24"/>
      <c r="I2" s="20"/>
      <c r="J2" s="21"/>
      <c r="K2" s="22"/>
      <c r="L2" s="22"/>
    </row>
    <row r="3" spans="1:13">
      <c r="A3" s="62" t="s">
        <v>5</v>
      </c>
      <c r="B3" s="62"/>
      <c r="C3" s="62"/>
      <c r="D3" s="62"/>
      <c r="E3" s="15">
        <f>SUM(E4:E40)</f>
        <v>24136719.634099998</v>
      </c>
      <c r="F3" s="25">
        <f>RA!I7</f>
        <v>1611868.4084999999</v>
      </c>
      <c r="G3" s="16">
        <f>SUM(G4:G40)</f>
        <v>22524842.678700004</v>
      </c>
      <c r="H3" s="27">
        <f>RA!J7</f>
        <v>6.6780780640883304</v>
      </c>
      <c r="I3" s="20">
        <f>SUM(I4:I40)</f>
        <v>24136726.809440438</v>
      </c>
      <c r="J3" s="21">
        <f>SUM(J4:J40)</f>
        <v>22524842.90988801</v>
      </c>
      <c r="K3" s="22">
        <f>E3-I3</f>
        <v>-7.1753404401242733</v>
      </c>
      <c r="L3" s="22">
        <f>G3-J3</f>
        <v>-0.23118800669908524</v>
      </c>
    </row>
    <row r="4" spans="1:13">
      <c r="A4" s="63">
        <f>RA!A8</f>
        <v>42337</v>
      </c>
      <c r="B4" s="12">
        <v>12</v>
      </c>
      <c r="C4" s="61" t="s">
        <v>6</v>
      </c>
      <c r="D4" s="61"/>
      <c r="E4" s="15">
        <f>VLOOKUP(C4,RA!B8:D36,3,0)</f>
        <v>1318511.8192</v>
      </c>
      <c r="F4" s="25">
        <f>VLOOKUP(C4,RA!B8:I39,8,0)</f>
        <v>-7772.5744000000004</v>
      </c>
      <c r="G4" s="16">
        <f t="shared" ref="G4:G40" si="0">E4-F4</f>
        <v>1326284.3936000001</v>
      </c>
      <c r="H4" s="27">
        <f>RA!J8</f>
        <v>-0.589495997443236</v>
      </c>
      <c r="I4" s="20">
        <f>VLOOKUP(B4,RMS!B:D,3,FALSE)</f>
        <v>1318512.5419205099</v>
      </c>
      <c r="J4" s="21">
        <f>VLOOKUP(B4,RMS!B:E,4,FALSE)</f>
        <v>1326284.4134649599</v>
      </c>
      <c r="K4" s="22">
        <f t="shared" ref="K4:K40" si="1">E4-I4</f>
        <v>-0.72272050986066461</v>
      </c>
      <c r="L4" s="22">
        <f t="shared" ref="L4:L40" si="2">G4-J4</f>
        <v>-1.9864959875121713E-2</v>
      </c>
    </row>
    <row r="5" spans="1:13">
      <c r="A5" s="63"/>
      <c r="B5" s="12">
        <v>13</v>
      </c>
      <c r="C5" s="61" t="s">
        <v>7</v>
      </c>
      <c r="D5" s="61"/>
      <c r="E5" s="15">
        <f>VLOOKUP(C5,RA!B8:D37,3,0)</f>
        <v>133910.92000000001</v>
      </c>
      <c r="F5" s="25">
        <f>VLOOKUP(C5,RA!B9:I40,8,0)</f>
        <v>30862.933499999999</v>
      </c>
      <c r="G5" s="16">
        <f t="shared" si="0"/>
        <v>103047.98650000001</v>
      </c>
      <c r="H5" s="27">
        <f>RA!J9</f>
        <v>23.047361260754499</v>
      </c>
      <c r="I5" s="20">
        <f>VLOOKUP(B5,RMS!B:D,3,FALSE)</f>
        <v>133911.009777642</v>
      </c>
      <c r="J5" s="21">
        <f>VLOOKUP(B5,RMS!B:E,4,FALSE)</f>
        <v>103048.01158458499</v>
      </c>
      <c r="K5" s="22">
        <f t="shared" si="1"/>
        <v>-8.977764198789373E-2</v>
      </c>
      <c r="L5" s="22">
        <f t="shared" si="2"/>
        <v>-2.5084584980504587E-2</v>
      </c>
      <c r="M5" s="32"/>
    </row>
    <row r="6" spans="1:13">
      <c r="A6" s="63"/>
      <c r="B6" s="12">
        <v>14</v>
      </c>
      <c r="C6" s="61" t="s">
        <v>8</v>
      </c>
      <c r="D6" s="61"/>
      <c r="E6" s="15">
        <f>VLOOKUP(C6,RA!B10:D38,3,0)</f>
        <v>163985.54889999999</v>
      </c>
      <c r="F6" s="25">
        <f>VLOOKUP(C6,RA!B10:I41,8,0)</f>
        <v>45932.542500000003</v>
      </c>
      <c r="G6" s="16">
        <f t="shared" si="0"/>
        <v>118053.00639999998</v>
      </c>
      <c r="H6" s="27">
        <f>RA!J10</f>
        <v>28.010116018217001</v>
      </c>
      <c r="I6" s="20">
        <f>VLOOKUP(B6,RMS!B:D,3,FALSE)</f>
        <v>163988.151133651</v>
      </c>
      <c r="J6" s="21">
        <f>VLOOKUP(B6,RMS!B:E,4,FALSE)</f>
        <v>118053.008880732</v>
      </c>
      <c r="K6" s="22">
        <f>E6-I6</f>
        <v>-2.6022336510068271</v>
      </c>
      <c r="L6" s="22">
        <f t="shared" si="2"/>
        <v>-2.4807320151012391E-3</v>
      </c>
      <c r="M6" s="32"/>
    </row>
    <row r="7" spans="1:13">
      <c r="A7" s="63"/>
      <c r="B7" s="12">
        <v>15</v>
      </c>
      <c r="C7" s="61" t="s">
        <v>9</v>
      </c>
      <c r="D7" s="61"/>
      <c r="E7" s="15">
        <f>VLOOKUP(C7,RA!B10:D39,3,0)</f>
        <v>175705.63860000001</v>
      </c>
      <c r="F7" s="25">
        <f>VLOOKUP(C7,RA!B11:I42,8,0)</f>
        <v>-6948.4498000000003</v>
      </c>
      <c r="G7" s="16">
        <f t="shared" si="0"/>
        <v>182654.08840000001</v>
      </c>
      <c r="H7" s="27">
        <f>RA!J11</f>
        <v>-3.9545969357411401</v>
      </c>
      <c r="I7" s="20">
        <f>VLOOKUP(B7,RMS!B:D,3,FALSE)</f>
        <v>175705.60490170901</v>
      </c>
      <c r="J7" s="21">
        <f>VLOOKUP(B7,RMS!B:E,4,FALSE)</f>
        <v>182654.08827606801</v>
      </c>
      <c r="K7" s="22">
        <f t="shared" si="1"/>
        <v>3.3698290993925184E-2</v>
      </c>
      <c r="L7" s="22">
        <f t="shared" si="2"/>
        <v>1.2393199722282588E-4</v>
      </c>
      <c r="M7" s="32"/>
    </row>
    <row r="8" spans="1:13">
      <c r="A8" s="63"/>
      <c r="B8" s="12">
        <v>16</v>
      </c>
      <c r="C8" s="61" t="s">
        <v>10</v>
      </c>
      <c r="D8" s="61"/>
      <c r="E8" s="15">
        <f>VLOOKUP(C8,RA!B12:D39,3,0)</f>
        <v>438465.1262</v>
      </c>
      <c r="F8" s="25">
        <f>VLOOKUP(C8,RA!B12:I43,8,0)</f>
        <v>29859.109799999998</v>
      </c>
      <c r="G8" s="16">
        <f t="shared" si="0"/>
        <v>408606.01640000002</v>
      </c>
      <c r="H8" s="27">
        <f>RA!J12</f>
        <v>6.8099166879648596</v>
      </c>
      <c r="I8" s="20">
        <f>VLOOKUP(B8,RMS!B:D,3,FALSE)</f>
        <v>438465.11895384599</v>
      </c>
      <c r="J8" s="21">
        <f>VLOOKUP(B8,RMS!B:E,4,FALSE)</f>
        <v>408606.01816923101</v>
      </c>
      <c r="K8" s="22">
        <f t="shared" si="1"/>
        <v>7.2461540112271905E-3</v>
      </c>
      <c r="L8" s="22">
        <f t="shared" si="2"/>
        <v>-1.7692309920676053E-3</v>
      </c>
      <c r="M8" s="32"/>
    </row>
    <row r="9" spans="1:13">
      <c r="A9" s="63"/>
      <c r="B9" s="12">
        <v>17</v>
      </c>
      <c r="C9" s="61" t="s">
        <v>11</v>
      </c>
      <c r="D9" s="61"/>
      <c r="E9" s="15">
        <f>VLOOKUP(C9,RA!B12:D40,3,0)</f>
        <v>431297.2513</v>
      </c>
      <c r="F9" s="25">
        <f>VLOOKUP(C9,RA!B13:I44,8,0)</f>
        <v>129303.89380000001</v>
      </c>
      <c r="G9" s="16">
        <f t="shared" si="0"/>
        <v>301993.35749999998</v>
      </c>
      <c r="H9" s="27">
        <f>RA!J13</f>
        <v>29.980226725363298</v>
      </c>
      <c r="I9" s="20">
        <f>VLOOKUP(B9,RMS!B:D,3,FALSE)</f>
        <v>431297.57988205098</v>
      </c>
      <c r="J9" s="21">
        <f>VLOOKUP(B9,RMS!B:E,4,FALSE)</f>
        <v>301993.35346495698</v>
      </c>
      <c r="K9" s="22">
        <f t="shared" si="1"/>
        <v>-0.32858205097727478</v>
      </c>
      <c r="L9" s="22">
        <f t="shared" si="2"/>
        <v>4.0350430062972009E-3</v>
      </c>
      <c r="M9" s="32"/>
    </row>
    <row r="10" spans="1:13">
      <c r="A10" s="63"/>
      <c r="B10" s="12">
        <v>18</v>
      </c>
      <c r="C10" s="61" t="s">
        <v>12</v>
      </c>
      <c r="D10" s="61"/>
      <c r="E10" s="15">
        <f>VLOOKUP(C10,RA!B14:D41,3,0)</f>
        <v>234620.67660000001</v>
      </c>
      <c r="F10" s="25">
        <f>VLOOKUP(C10,RA!B14:I44,8,0)</f>
        <v>44495.375500000002</v>
      </c>
      <c r="G10" s="16">
        <f t="shared" si="0"/>
        <v>190125.30110000001</v>
      </c>
      <c r="H10" s="27">
        <f>RA!J14</f>
        <v>18.9648142460433</v>
      </c>
      <c r="I10" s="20">
        <f>VLOOKUP(B10,RMS!B:D,3,FALSE)</f>
        <v>234620.68690854701</v>
      </c>
      <c r="J10" s="21">
        <f>VLOOKUP(B10,RMS!B:E,4,FALSE)</f>
        <v>190125.29792478599</v>
      </c>
      <c r="K10" s="22">
        <f t="shared" si="1"/>
        <v>-1.0308547003660351E-2</v>
      </c>
      <c r="L10" s="22">
        <f t="shared" si="2"/>
        <v>3.1752140203025192E-3</v>
      </c>
      <c r="M10" s="32"/>
    </row>
    <row r="11" spans="1:13">
      <c r="A11" s="63"/>
      <c r="B11" s="12">
        <v>19</v>
      </c>
      <c r="C11" s="61" t="s">
        <v>13</v>
      </c>
      <c r="D11" s="61"/>
      <c r="E11" s="15">
        <f>VLOOKUP(C11,RA!B14:D42,3,0)</f>
        <v>173794.0815</v>
      </c>
      <c r="F11" s="25">
        <f>VLOOKUP(C11,RA!B15:I45,8,0)</f>
        <v>10461.2737</v>
      </c>
      <c r="G11" s="16">
        <f t="shared" si="0"/>
        <v>163332.80780000001</v>
      </c>
      <c r="H11" s="27">
        <f>RA!J15</f>
        <v>6.0193498016214102</v>
      </c>
      <c r="I11" s="20">
        <f>VLOOKUP(B11,RMS!B:D,3,FALSE)</f>
        <v>173794.238432479</v>
      </c>
      <c r="J11" s="21">
        <f>VLOOKUP(B11,RMS!B:E,4,FALSE)</f>
        <v>163332.808716239</v>
      </c>
      <c r="K11" s="22">
        <f t="shared" si="1"/>
        <v>-0.15693247900344431</v>
      </c>
      <c r="L11" s="22">
        <f t="shared" si="2"/>
        <v>-9.1623899061232805E-4</v>
      </c>
      <c r="M11" s="32"/>
    </row>
    <row r="12" spans="1:13">
      <c r="A12" s="63"/>
      <c r="B12" s="12">
        <v>21</v>
      </c>
      <c r="C12" s="61" t="s">
        <v>14</v>
      </c>
      <c r="D12" s="61"/>
      <c r="E12" s="15">
        <f>VLOOKUP(C12,RA!B16:D43,3,0)</f>
        <v>947578.88089999999</v>
      </c>
      <c r="F12" s="25">
        <f>VLOOKUP(C12,RA!B16:I46,8,0)</f>
        <v>17523.578300000001</v>
      </c>
      <c r="G12" s="16">
        <f t="shared" si="0"/>
        <v>930055.30259999994</v>
      </c>
      <c r="H12" s="27">
        <f>RA!J16</f>
        <v>1.84930021692298</v>
      </c>
      <c r="I12" s="20">
        <f>VLOOKUP(B12,RMS!B:D,3,FALSE)</f>
        <v>947578.06817435904</v>
      </c>
      <c r="J12" s="21">
        <f>VLOOKUP(B12,RMS!B:E,4,FALSE)</f>
        <v>930055.30218974303</v>
      </c>
      <c r="K12" s="22">
        <f t="shared" si="1"/>
        <v>0.81272564094979316</v>
      </c>
      <c r="L12" s="22">
        <f t="shared" si="2"/>
        <v>4.1025690734386444E-4</v>
      </c>
      <c r="M12" s="32"/>
    </row>
    <row r="13" spans="1:13">
      <c r="A13" s="63"/>
      <c r="B13" s="12">
        <v>22</v>
      </c>
      <c r="C13" s="61" t="s">
        <v>15</v>
      </c>
      <c r="D13" s="61"/>
      <c r="E13" s="15">
        <f>VLOOKUP(C13,RA!B16:D44,3,0)</f>
        <v>446838.84740000003</v>
      </c>
      <c r="F13" s="25">
        <f>VLOOKUP(C13,RA!B17:I47,8,0)</f>
        <v>45342.06</v>
      </c>
      <c r="G13" s="16">
        <f t="shared" si="0"/>
        <v>401496.78740000003</v>
      </c>
      <c r="H13" s="27">
        <f>RA!J17</f>
        <v>10.147295890639301</v>
      </c>
      <c r="I13" s="20">
        <f>VLOOKUP(B13,RMS!B:D,3,FALSE)</f>
        <v>446838.81638888898</v>
      </c>
      <c r="J13" s="21">
        <f>VLOOKUP(B13,RMS!B:E,4,FALSE)</f>
        <v>401496.78776666702</v>
      </c>
      <c r="K13" s="22">
        <f t="shared" si="1"/>
        <v>3.1011111044790596E-2</v>
      </c>
      <c r="L13" s="22">
        <f t="shared" si="2"/>
        <v>-3.6666699452325702E-4</v>
      </c>
      <c r="M13" s="32"/>
    </row>
    <row r="14" spans="1:13">
      <c r="A14" s="63"/>
      <c r="B14" s="12">
        <v>23</v>
      </c>
      <c r="C14" s="61" t="s">
        <v>16</v>
      </c>
      <c r="D14" s="61"/>
      <c r="E14" s="15">
        <f>VLOOKUP(C14,RA!B18:D44,3,0)</f>
        <v>2470067.8906</v>
      </c>
      <c r="F14" s="25">
        <f>VLOOKUP(C14,RA!B18:I48,8,0)</f>
        <v>246969.4088</v>
      </c>
      <c r="G14" s="16">
        <f t="shared" si="0"/>
        <v>2223098.4818000002</v>
      </c>
      <c r="H14" s="27">
        <f>RA!J18</f>
        <v>9.9984866707452795</v>
      </c>
      <c r="I14" s="20">
        <f>VLOOKUP(B14,RMS!B:D,3,FALSE)</f>
        <v>2470067.9482136802</v>
      </c>
      <c r="J14" s="21">
        <f>VLOOKUP(B14,RMS!B:E,4,FALSE)</f>
        <v>2223098.7043452999</v>
      </c>
      <c r="K14" s="22">
        <f t="shared" si="1"/>
        <v>-5.7613680139183998E-2</v>
      </c>
      <c r="L14" s="22">
        <f t="shared" si="2"/>
        <v>-0.22254529967904091</v>
      </c>
      <c r="M14" s="32"/>
    </row>
    <row r="15" spans="1:13">
      <c r="A15" s="63"/>
      <c r="B15" s="12">
        <v>24</v>
      </c>
      <c r="C15" s="61" t="s">
        <v>17</v>
      </c>
      <c r="D15" s="61"/>
      <c r="E15" s="15">
        <f>VLOOKUP(C15,RA!B18:D45,3,0)</f>
        <v>794289.1642</v>
      </c>
      <c r="F15" s="25">
        <f>VLOOKUP(C15,RA!B19:I49,8,0)</f>
        <v>14621.5281</v>
      </c>
      <c r="G15" s="16">
        <f t="shared" si="0"/>
        <v>779667.6361</v>
      </c>
      <c r="H15" s="27">
        <f>RA!J19</f>
        <v>1.84083187320409</v>
      </c>
      <c r="I15" s="20">
        <f>VLOOKUP(B15,RMS!B:D,3,FALSE)</f>
        <v>794289.29630683805</v>
      </c>
      <c r="J15" s="21">
        <f>VLOOKUP(B15,RMS!B:E,4,FALSE)</f>
        <v>779667.63430683804</v>
      </c>
      <c r="K15" s="22">
        <f t="shared" si="1"/>
        <v>-0.13210683804936707</v>
      </c>
      <c r="L15" s="22">
        <f t="shared" si="2"/>
        <v>1.79316196590662E-3</v>
      </c>
      <c r="M15" s="32"/>
    </row>
    <row r="16" spans="1:13">
      <c r="A16" s="63"/>
      <c r="B16" s="12">
        <v>25</v>
      </c>
      <c r="C16" s="61" t="s">
        <v>18</v>
      </c>
      <c r="D16" s="61"/>
      <c r="E16" s="15">
        <f>VLOOKUP(C16,RA!B20:D46,3,0)</f>
        <v>1277575.3831</v>
      </c>
      <c r="F16" s="25">
        <f>VLOOKUP(C16,RA!B20:I50,8,0)</f>
        <v>95156.071100000001</v>
      </c>
      <c r="G16" s="16">
        <f t="shared" si="0"/>
        <v>1182419.3119999999</v>
      </c>
      <c r="H16" s="27">
        <f>RA!J20</f>
        <v>7.4481766288503897</v>
      </c>
      <c r="I16" s="20">
        <f>VLOOKUP(B16,RMS!B:D,3,FALSE)</f>
        <v>1277575.7328000001</v>
      </c>
      <c r="J16" s="21">
        <f>VLOOKUP(B16,RMS!B:E,4,FALSE)</f>
        <v>1182419.3119999999</v>
      </c>
      <c r="K16" s="22">
        <f t="shared" si="1"/>
        <v>-0.34970000013709068</v>
      </c>
      <c r="L16" s="22">
        <f t="shared" si="2"/>
        <v>0</v>
      </c>
      <c r="M16" s="32"/>
    </row>
    <row r="17" spans="1:13">
      <c r="A17" s="63"/>
      <c r="B17" s="12">
        <v>26</v>
      </c>
      <c r="C17" s="61" t="s">
        <v>19</v>
      </c>
      <c r="D17" s="61"/>
      <c r="E17" s="15">
        <f>VLOOKUP(C17,RA!B20:D47,3,0)</f>
        <v>473965.9705</v>
      </c>
      <c r="F17" s="25">
        <f>VLOOKUP(C17,RA!B21:I51,8,0)</f>
        <v>40396.766300000003</v>
      </c>
      <c r="G17" s="16">
        <f t="shared" si="0"/>
        <v>433569.20419999998</v>
      </c>
      <c r="H17" s="27">
        <f>RA!J21</f>
        <v>8.5231364305298793</v>
      </c>
      <c r="I17" s="20">
        <f>VLOOKUP(B17,RMS!B:D,3,FALSE)</f>
        <v>473965.76055946603</v>
      </c>
      <c r="J17" s="21">
        <f>VLOOKUP(B17,RMS!B:E,4,FALSE)</f>
        <v>433569.2041946</v>
      </c>
      <c r="K17" s="22">
        <f t="shared" si="1"/>
        <v>0.20994053396862</v>
      </c>
      <c r="L17" s="22">
        <f t="shared" si="2"/>
        <v>5.3999829106032848E-6</v>
      </c>
      <c r="M17" s="32"/>
    </row>
    <row r="18" spans="1:13">
      <c r="A18" s="63"/>
      <c r="B18" s="12">
        <v>27</v>
      </c>
      <c r="C18" s="61" t="s">
        <v>20</v>
      </c>
      <c r="D18" s="61"/>
      <c r="E18" s="15">
        <f>VLOOKUP(C18,RA!B22:D48,3,0)</f>
        <v>1459055.5103</v>
      </c>
      <c r="F18" s="25">
        <f>VLOOKUP(C18,RA!B22:I52,8,0)</f>
        <v>156807.60920000001</v>
      </c>
      <c r="G18" s="16">
        <f t="shared" si="0"/>
        <v>1302247.9010999999</v>
      </c>
      <c r="H18" s="27">
        <f>RA!J22</f>
        <v>10.747199684524601</v>
      </c>
      <c r="I18" s="20">
        <f>VLOOKUP(B18,RMS!B:D,3,FALSE)</f>
        <v>1459057.2852</v>
      </c>
      <c r="J18" s="21">
        <f>VLOOKUP(B18,RMS!B:E,4,FALSE)</f>
        <v>1302247.8958999999</v>
      </c>
      <c r="K18" s="22">
        <f t="shared" si="1"/>
        <v>-1.774900000076741</v>
      </c>
      <c r="L18" s="22">
        <f t="shared" si="2"/>
        <v>5.2000000141561031E-3</v>
      </c>
      <c r="M18" s="32"/>
    </row>
    <row r="19" spans="1:13">
      <c r="A19" s="63"/>
      <c r="B19" s="12">
        <v>29</v>
      </c>
      <c r="C19" s="61" t="s">
        <v>21</v>
      </c>
      <c r="D19" s="61"/>
      <c r="E19" s="15">
        <f>VLOOKUP(C19,RA!B22:D49,3,0)</f>
        <v>3962680.1649000002</v>
      </c>
      <c r="F19" s="25">
        <f>VLOOKUP(C19,RA!B23:I53,8,0)</f>
        <v>190876.02919999999</v>
      </c>
      <c r="G19" s="16">
        <f t="shared" si="0"/>
        <v>3771804.1357000005</v>
      </c>
      <c r="H19" s="27">
        <f>RA!J23</f>
        <v>4.81684166415224</v>
      </c>
      <c r="I19" s="20">
        <f>VLOOKUP(B19,RMS!B:D,3,FALSE)</f>
        <v>3962682.56339829</v>
      </c>
      <c r="J19" s="21">
        <f>VLOOKUP(B19,RMS!B:E,4,FALSE)</f>
        <v>3771804.1740589701</v>
      </c>
      <c r="K19" s="22">
        <f t="shared" si="1"/>
        <v>-2.3984982897527516</v>
      </c>
      <c r="L19" s="22">
        <f t="shared" si="2"/>
        <v>-3.8358969613909721E-2</v>
      </c>
      <c r="M19" s="32"/>
    </row>
    <row r="20" spans="1:13">
      <c r="A20" s="63"/>
      <c r="B20" s="12">
        <v>31</v>
      </c>
      <c r="C20" s="61" t="s">
        <v>22</v>
      </c>
      <c r="D20" s="61"/>
      <c r="E20" s="15">
        <f>VLOOKUP(C20,RA!B24:D50,3,0)</f>
        <v>345020.86570000002</v>
      </c>
      <c r="F20" s="25">
        <f>VLOOKUP(C20,RA!B24:I54,8,0)</f>
        <v>52305.1106</v>
      </c>
      <c r="G20" s="16">
        <f t="shared" si="0"/>
        <v>292715.75510000001</v>
      </c>
      <c r="H20" s="27">
        <f>RA!J24</f>
        <v>15.159984742917</v>
      </c>
      <c r="I20" s="20">
        <f>VLOOKUP(B20,RMS!B:D,3,FALSE)</f>
        <v>345020.89619788999</v>
      </c>
      <c r="J20" s="21">
        <f>VLOOKUP(B20,RMS!B:E,4,FALSE)</f>
        <v>292715.748659526</v>
      </c>
      <c r="K20" s="22">
        <f t="shared" si="1"/>
        <v>-3.0497889965772629E-2</v>
      </c>
      <c r="L20" s="22">
        <f t="shared" si="2"/>
        <v>6.4404740114696324E-3</v>
      </c>
      <c r="M20" s="32"/>
    </row>
    <row r="21" spans="1:13">
      <c r="A21" s="63"/>
      <c r="B21" s="12">
        <v>32</v>
      </c>
      <c r="C21" s="61" t="s">
        <v>23</v>
      </c>
      <c r="D21" s="61"/>
      <c r="E21" s="15">
        <f>VLOOKUP(C21,RA!B24:D51,3,0)</f>
        <v>495642.29700000002</v>
      </c>
      <c r="F21" s="25">
        <f>VLOOKUP(C21,RA!B25:I55,8,0)</f>
        <v>28942.121299999999</v>
      </c>
      <c r="G21" s="16">
        <f t="shared" si="0"/>
        <v>466700.17570000002</v>
      </c>
      <c r="H21" s="27">
        <f>RA!J25</f>
        <v>5.8393162720735301</v>
      </c>
      <c r="I21" s="20">
        <f>VLOOKUP(B21,RMS!B:D,3,FALSE)</f>
        <v>495642.28477106901</v>
      </c>
      <c r="J21" s="21">
        <f>VLOOKUP(B21,RMS!B:E,4,FALSE)</f>
        <v>466700.18563571002</v>
      </c>
      <c r="K21" s="22">
        <f t="shared" si="1"/>
        <v>1.2228931009303778E-2</v>
      </c>
      <c r="L21" s="22">
        <f t="shared" si="2"/>
        <v>-9.9357099970802665E-3</v>
      </c>
      <c r="M21" s="32"/>
    </row>
    <row r="22" spans="1:13">
      <c r="A22" s="63"/>
      <c r="B22" s="12">
        <v>33</v>
      </c>
      <c r="C22" s="61" t="s">
        <v>24</v>
      </c>
      <c r="D22" s="61"/>
      <c r="E22" s="15">
        <f>VLOOKUP(C22,RA!B26:D52,3,0)</f>
        <v>691603.82709999999</v>
      </c>
      <c r="F22" s="25">
        <f>VLOOKUP(C22,RA!B26:I56,8,0)</f>
        <v>157622.71220000001</v>
      </c>
      <c r="G22" s="16">
        <f t="shared" si="0"/>
        <v>533981.11489999993</v>
      </c>
      <c r="H22" s="27">
        <f>RA!J26</f>
        <v>22.790896467553701</v>
      </c>
      <c r="I22" s="20">
        <f>VLOOKUP(B22,RMS!B:D,3,FALSE)</f>
        <v>691603.77831251</v>
      </c>
      <c r="J22" s="21">
        <f>VLOOKUP(B22,RMS!B:E,4,FALSE)</f>
        <v>533981.08604925603</v>
      </c>
      <c r="K22" s="22">
        <f t="shared" si="1"/>
        <v>4.8787489999085665E-2</v>
      </c>
      <c r="L22" s="22">
        <f t="shared" si="2"/>
        <v>2.8850743896327913E-2</v>
      </c>
      <c r="M22" s="32"/>
    </row>
    <row r="23" spans="1:13">
      <c r="A23" s="63"/>
      <c r="B23" s="12">
        <v>34</v>
      </c>
      <c r="C23" s="61" t="s">
        <v>25</v>
      </c>
      <c r="D23" s="61"/>
      <c r="E23" s="15">
        <f>VLOOKUP(C23,RA!B26:D53,3,0)</f>
        <v>327952.42310000001</v>
      </c>
      <c r="F23" s="25">
        <f>VLOOKUP(C23,RA!B27:I57,8,0)</f>
        <v>87191.1158</v>
      </c>
      <c r="G23" s="16">
        <f t="shared" si="0"/>
        <v>240761.30730000001</v>
      </c>
      <c r="H23" s="27">
        <f>RA!J27</f>
        <v>26.5865136704337</v>
      </c>
      <c r="I23" s="20">
        <f>VLOOKUP(B23,RMS!B:D,3,FALSE)</f>
        <v>327952.12445530598</v>
      </c>
      <c r="J23" s="21">
        <f>VLOOKUP(B23,RMS!B:E,4,FALSE)</f>
        <v>240761.34366386401</v>
      </c>
      <c r="K23" s="22">
        <f t="shared" si="1"/>
        <v>0.29864469403401017</v>
      </c>
      <c r="L23" s="22">
        <f t="shared" si="2"/>
        <v>-3.6363863997394219E-2</v>
      </c>
      <c r="M23" s="32"/>
    </row>
    <row r="24" spans="1:13">
      <c r="A24" s="63"/>
      <c r="B24" s="12">
        <v>35</v>
      </c>
      <c r="C24" s="61" t="s">
        <v>26</v>
      </c>
      <c r="D24" s="61"/>
      <c r="E24" s="15">
        <f>VLOOKUP(C24,RA!B28:D54,3,0)</f>
        <v>1445509.7997999999</v>
      </c>
      <c r="F24" s="25">
        <f>VLOOKUP(C24,RA!B28:I58,8,0)</f>
        <v>70794.724199999997</v>
      </c>
      <c r="G24" s="16">
        <f t="shared" si="0"/>
        <v>1374715.0755999999</v>
      </c>
      <c r="H24" s="27">
        <f>RA!J28</f>
        <v>4.8975609995722698</v>
      </c>
      <c r="I24" s="20">
        <f>VLOOKUP(B24,RMS!B:D,3,FALSE)</f>
        <v>1445509.7992168099</v>
      </c>
      <c r="J24" s="21">
        <f>VLOOKUP(B24,RMS!B:E,4,FALSE)</f>
        <v>1374715.0664619501</v>
      </c>
      <c r="K24" s="22">
        <f t="shared" si="1"/>
        <v>5.8319000527262688E-4</v>
      </c>
      <c r="L24" s="22">
        <f t="shared" si="2"/>
        <v>9.138049790635705E-3</v>
      </c>
      <c r="M24" s="32"/>
    </row>
    <row r="25" spans="1:13">
      <c r="A25" s="63"/>
      <c r="B25" s="12">
        <v>36</v>
      </c>
      <c r="C25" s="61" t="s">
        <v>27</v>
      </c>
      <c r="D25" s="61"/>
      <c r="E25" s="15">
        <f>VLOOKUP(C25,RA!B28:D55,3,0)</f>
        <v>780341.52949999995</v>
      </c>
      <c r="F25" s="25">
        <f>VLOOKUP(C25,RA!B29:I59,8,0)</f>
        <v>114386.03260000001</v>
      </c>
      <c r="G25" s="16">
        <f t="shared" si="0"/>
        <v>665955.49689999991</v>
      </c>
      <c r="H25" s="27">
        <f>RA!J29</f>
        <v>14.658457646524599</v>
      </c>
      <c r="I25" s="20">
        <f>VLOOKUP(B25,RMS!B:D,3,FALSE)</f>
        <v>780341.64250354003</v>
      </c>
      <c r="J25" s="21">
        <f>VLOOKUP(B25,RMS!B:E,4,FALSE)</f>
        <v>665955.47874687705</v>
      </c>
      <c r="K25" s="22">
        <f t="shared" si="1"/>
        <v>-0.11300354008562863</v>
      </c>
      <c r="L25" s="22">
        <f t="shared" si="2"/>
        <v>1.8153122859075665E-2</v>
      </c>
      <c r="M25" s="32"/>
    </row>
    <row r="26" spans="1:13">
      <c r="A26" s="63"/>
      <c r="B26" s="12">
        <v>37</v>
      </c>
      <c r="C26" s="61" t="s">
        <v>73</v>
      </c>
      <c r="D26" s="61"/>
      <c r="E26" s="15">
        <f>VLOOKUP(C26,RA!B30:D56,3,0)</f>
        <v>871206.7095</v>
      </c>
      <c r="F26" s="25">
        <f>VLOOKUP(C26,RA!B30:I60,8,0)</f>
        <v>118735.307</v>
      </c>
      <c r="G26" s="16">
        <f t="shared" si="0"/>
        <v>752471.40249999997</v>
      </c>
      <c r="H26" s="27">
        <f>RA!J30</f>
        <v>13.628832940020001</v>
      </c>
      <c r="I26" s="20">
        <f>VLOOKUP(B26,RMS!B:D,3,FALSE)</f>
        <v>871206.69645277201</v>
      </c>
      <c r="J26" s="21">
        <f>VLOOKUP(B26,RMS!B:E,4,FALSE)</f>
        <v>752471.40213661897</v>
      </c>
      <c r="K26" s="22">
        <f t="shared" si="1"/>
        <v>1.3047227985225618E-2</v>
      </c>
      <c r="L26" s="22">
        <f t="shared" si="2"/>
        <v>3.6338099744170904E-4</v>
      </c>
      <c r="M26" s="32"/>
    </row>
    <row r="27" spans="1:13">
      <c r="A27" s="63"/>
      <c r="B27" s="12">
        <v>38</v>
      </c>
      <c r="C27" s="61" t="s">
        <v>29</v>
      </c>
      <c r="D27" s="61"/>
      <c r="E27" s="15">
        <f>VLOOKUP(C27,RA!B30:D57,3,0)</f>
        <v>914749.08680000005</v>
      </c>
      <c r="F27" s="25">
        <f>VLOOKUP(C27,RA!B31:I61,8,0)</f>
        <v>33193.200400000002</v>
      </c>
      <c r="G27" s="16">
        <f t="shared" si="0"/>
        <v>881555.88640000008</v>
      </c>
      <c r="H27" s="27">
        <f>RA!J31</f>
        <v>3.6286672355276499</v>
      </c>
      <c r="I27" s="20">
        <f>VLOOKUP(B27,RMS!B:D,3,FALSE)</f>
        <v>914749.05302477896</v>
      </c>
      <c r="J27" s="21">
        <f>VLOOKUP(B27,RMS!B:E,4,FALSE)</f>
        <v>881555.86805309705</v>
      </c>
      <c r="K27" s="22">
        <f t="shared" si="1"/>
        <v>3.3775221090763807E-2</v>
      </c>
      <c r="L27" s="22">
        <f t="shared" si="2"/>
        <v>1.8346903030760586E-2</v>
      </c>
      <c r="M27" s="32"/>
    </row>
    <row r="28" spans="1:13">
      <c r="A28" s="63"/>
      <c r="B28" s="12">
        <v>39</v>
      </c>
      <c r="C28" s="61" t="s">
        <v>30</v>
      </c>
      <c r="D28" s="61"/>
      <c r="E28" s="15">
        <f>VLOOKUP(C28,RA!B32:D58,3,0)</f>
        <v>137583.1722</v>
      </c>
      <c r="F28" s="25">
        <f>VLOOKUP(C28,RA!B32:I62,8,0)</f>
        <v>36657.203000000001</v>
      </c>
      <c r="G28" s="16">
        <f t="shared" si="0"/>
        <v>100925.96919999999</v>
      </c>
      <c r="H28" s="27">
        <f>RA!J32</f>
        <v>26.643667545848299</v>
      </c>
      <c r="I28" s="20">
        <f>VLOOKUP(B28,RMS!B:D,3,FALSE)</f>
        <v>137583.09826484401</v>
      </c>
      <c r="J28" s="21">
        <f>VLOOKUP(B28,RMS!B:E,4,FALSE)</f>
        <v>100925.955328312</v>
      </c>
      <c r="K28" s="22">
        <f t="shared" si="1"/>
        <v>7.3935155989602208E-2</v>
      </c>
      <c r="L28" s="22">
        <f t="shared" si="2"/>
        <v>1.3871687988284975E-2</v>
      </c>
      <c r="M28" s="32"/>
    </row>
    <row r="29" spans="1:13">
      <c r="A29" s="63"/>
      <c r="B29" s="12">
        <v>40</v>
      </c>
      <c r="C29" s="61" t="s">
        <v>31</v>
      </c>
      <c r="D29" s="61"/>
      <c r="E29" s="15">
        <f>VLOOKUP(C29,RA!B32:D59,3,0)</f>
        <v>1.9658</v>
      </c>
      <c r="F29" s="25">
        <f>VLOOKUP(C29,RA!B33:I63,8,0)</f>
        <v>-24.134799999999998</v>
      </c>
      <c r="G29" s="16">
        <f t="shared" si="0"/>
        <v>26.1006</v>
      </c>
      <c r="H29" s="27">
        <f>RA!J33</f>
        <v>-1227.73425577373</v>
      </c>
      <c r="I29" s="20">
        <f>VLOOKUP(B29,RMS!B:D,3,FALSE)</f>
        <v>1.9658</v>
      </c>
      <c r="J29" s="21">
        <f>VLOOKUP(B29,RMS!B:E,4,FALSE)</f>
        <v>26.1006</v>
      </c>
      <c r="K29" s="22">
        <f t="shared" si="1"/>
        <v>0</v>
      </c>
      <c r="L29" s="22">
        <f t="shared" si="2"/>
        <v>0</v>
      </c>
      <c r="M29" s="32"/>
    </row>
    <row r="30" spans="1:13" ht="12" thickBot="1">
      <c r="A30" s="63"/>
      <c r="B30" s="12">
        <v>42</v>
      </c>
      <c r="C30" s="61" t="s">
        <v>32</v>
      </c>
      <c r="D30" s="61"/>
      <c r="E30" s="15">
        <f>VLOOKUP(C30,RA!B34:D61,3,0)</f>
        <v>325201.99119999999</v>
      </c>
      <c r="F30" s="25">
        <f>VLOOKUP(C30,RA!B34:I65,8,0)</f>
        <v>22894.831099999999</v>
      </c>
      <c r="G30" s="16">
        <f t="shared" si="0"/>
        <v>302307.16009999998</v>
      </c>
      <c r="H30" s="27">
        <f>RA!J34</f>
        <v>0</v>
      </c>
      <c r="I30" s="20">
        <f>VLOOKUP(B30,RMS!B:D,3,FALSE)</f>
        <v>325201.99060000002</v>
      </c>
      <c r="J30" s="21">
        <f>VLOOKUP(B30,RMS!B:E,4,FALSE)</f>
        <v>302307.14500000002</v>
      </c>
      <c r="K30" s="22">
        <f t="shared" si="1"/>
        <v>5.9999997029080987E-4</v>
      </c>
      <c r="L30" s="22">
        <f t="shared" si="2"/>
        <v>1.5099999960511923E-2</v>
      </c>
      <c r="M30" s="32"/>
    </row>
    <row r="31" spans="1:13" s="35" customFormat="1" ht="12" thickBot="1">
      <c r="A31" s="63"/>
      <c r="B31" s="12">
        <v>70</v>
      </c>
      <c r="C31" s="64" t="s">
        <v>69</v>
      </c>
      <c r="D31" s="65"/>
      <c r="E31" s="15">
        <f>VLOOKUP(C31,RA!B35:D62,3,0)</f>
        <v>297495.82</v>
      </c>
      <c r="F31" s="25">
        <f>VLOOKUP(C31,RA!B35:I66,8,0)</f>
        <v>-1770.73</v>
      </c>
      <c r="G31" s="16">
        <f t="shared" si="0"/>
        <v>299266.55</v>
      </c>
      <c r="H31" s="27">
        <f>RA!J35</f>
        <v>7.0401878584807402</v>
      </c>
      <c r="I31" s="20">
        <f>VLOOKUP(B31,RMS!B:D,3,FALSE)</f>
        <v>297495.82</v>
      </c>
      <c r="J31" s="21">
        <f>VLOOKUP(B31,RMS!B:E,4,FALSE)</f>
        <v>299266.55</v>
      </c>
      <c r="K31" s="22">
        <f t="shared" si="1"/>
        <v>0</v>
      </c>
      <c r="L31" s="22">
        <f t="shared" si="2"/>
        <v>0</v>
      </c>
    </row>
    <row r="32" spans="1:13">
      <c r="A32" s="63"/>
      <c r="B32" s="12">
        <v>71</v>
      </c>
      <c r="C32" s="61" t="s">
        <v>36</v>
      </c>
      <c r="D32" s="61"/>
      <c r="E32" s="15">
        <f>VLOOKUP(C32,RA!B34:D62,3,0)</f>
        <v>535292.38</v>
      </c>
      <c r="F32" s="25">
        <f>VLOOKUP(C32,RA!B34:I66,8,0)</f>
        <v>-95625.72</v>
      </c>
      <c r="G32" s="16">
        <f t="shared" si="0"/>
        <v>630918.1</v>
      </c>
      <c r="H32" s="27">
        <f>RA!J35</f>
        <v>7.0401878584807402</v>
      </c>
      <c r="I32" s="20">
        <f>VLOOKUP(B32,RMS!B:D,3,FALSE)</f>
        <v>535292.38</v>
      </c>
      <c r="J32" s="21">
        <f>VLOOKUP(B32,RMS!B:E,4,FALSE)</f>
        <v>630918.1</v>
      </c>
      <c r="K32" s="22">
        <f t="shared" si="1"/>
        <v>0</v>
      </c>
      <c r="L32" s="22">
        <f t="shared" si="2"/>
        <v>0</v>
      </c>
      <c r="M32" s="32"/>
    </row>
    <row r="33" spans="1:13">
      <c r="A33" s="63"/>
      <c r="B33" s="12">
        <v>72</v>
      </c>
      <c r="C33" s="61" t="s">
        <v>37</v>
      </c>
      <c r="D33" s="61"/>
      <c r="E33" s="15">
        <f>VLOOKUP(C33,RA!B34:D63,3,0)</f>
        <v>312295.7</v>
      </c>
      <c r="F33" s="25">
        <f>VLOOKUP(C33,RA!B34:I67,8,0)</f>
        <v>-27529.94</v>
      </c>
      <c r="G33" s="16">
        <f t="shared" si="0"/>
        <v>339825.64</v>
      </c>
      <c r="H33" s="27">
        <f>RA!J34</f>
        <v>0</v>
      </c>
      <c r="I33" s="20">
        <f>VLOOKUP(B33,RMS!B:D,3,FALSE)</f>
        <v>312295.7</v>
      </c>
      <c r="J33" s="21">
        <f>VLOOKUP(B33,RMS!B:E,4,FALSE)</f>
        <v>339825.64</v>
      </c>
      <c r="K33" s="22">
        <f t="shared" si="1"/>
        <v>0</v>
      </c>
      <c r="L33" s="22">
        <f t="shared" si="2"/>
        <v>0</v>
      </c>
      <c r="M33" s="32"/>
    </row>
    <row r="34" spans="1:13">
      <c r="A34" s="63"/>
      <c r="B34" s="12">
        <v>73</v>
      </c>
      <c r="C34" s="61" t="s">
        <v>38</v>
      </c>
      <c r="D34" s="61"/>
      <c r="E34" s="15">
        <f>VLOOKUP(C34,RA!B35:D64,3,0)</f>
        <v>297865.88</v>
      </c>
      <c r="F34" s="25">
        <f>VLOOKUP(C34,RA!B35:I68,8,0)</f>
        <v>-66263.16</v>
      </c>
      <c r="G34" s="16">
        <f t="shared" si="0"/>
        <v>364129.04000000004</v>
      </c>
      <c r="H34" s="27">
        <f>RA!J35</f>
        <v>7.0401878584807402</v>
      </c>
      <c r="I34" s="20">
        <f>VLOOKUP(B34,RMS!B:D,3,FALSE)</f>
        <v>297865.88</v>
      </c>
      <c r="J34" s="21">
        <f>VLOOKUP(B34,RMS!B:E,4,FALSE)</f>
        <v>364129.04</v>
      </c>
      <c r="K34" s="22">
        <f t="shared" si="1"/>
        <v>0</v>
      </c>
      <c r="L34" s="22">
        <f t="shared" si="2"/>
        <v>0</v>
      </c>
      <c r="M34" s="32"/>
    </row>
    <row r="35" spans="1:13" s="35" customFormat="1">
      <c r="A35" s="63"/>
      <c r="B35" s="12">
        <v>74</v>
      </c>
      <c r="C35" s="61" t="s">
        <v>71</v>
      </c>
      <c r="D35" s="61"/>
      <c r="E35" s="15">
        <f>VLOOKUP(C35,RA!B36:D65,3,0)</f>
        <v>4.5</v>
      </c>
      <c r="F35" s="25">
        <f>VLOOKUP(C35,RA!B36:I69,8,0)</f>
        <v>-273.31</v>
      </c>
      <c r="G35" s="16">
        <f t="shared" si="0"/>
        <v>277.81</v>
      </c>
      <c r="H35" s="27">
        <f>RA!J36</f>
        <v>-0.59521172431935299</v>
      </c>
      <c r="I35" s="20">
        <f>VLOOKUP(B35,RMS!B:D,3,FALSE)</f>
        <v>4.5</v>
      </c>
      <c r="J35" s="21">
        <f>VLOOKUP(B35,RMS!B:E,4,FALSE)</f>
        <v>277.81</v>
      </c>
      <c r="K35" s="22">
        <f t="shared" si="1"/>
        <v>0</v>
      </c>
      <c r="L35" s="22">
        <f t="shared" si="2"/>
        <v>0</v>
      </c>
    </row>
    <row r="36" spans="1:13" ht="11.25" customHeight="1">
      <c r="A36" s="63"/>
      <c r="B36" s="12">
        <v>75</v>
      </c>
      <c r="C36" s="61" t="s">
        <v>33</v>
      </c>
      <c r="D36" s="61"/>
      <c r="E36" s="15">
        <f>VLOOKUP(C36,RA!B8:D65,3,0)</f>
        <v>162564.9571</v>
      </c>
      <c r="F36" s="25">
        <f>VLOOKUP(C36,RA!B8:I69,8,0)</f>
        <v>11385.381299999999</v>
      </c>
      <c r="G36" s="16">
        <f t="shared" si="0"/>
        <v>151179.57579999999</v>
      </c>
      <c r="H36" s="27">
        <f>RA!J36</f>
        <v>-0.59521172431935299</v>
      </c>
      <c r="I36" s="20">
        <f>VLOOKUP(B36,RMS!B:D,3,FALSE)</f>
        <v>162564.95726495699</v>
      </c>
      <c r="J36" s="21">
        <f>VLOOKUP(B36,RMS!B:E,4,FALSE)</f>
        <v>151179.57692307699</v>
      </c>
      <c r="K36" s="22">
        <f t="shared" si="1"/>
        <v>-1.6495698946528137E-4</v>
      </c>
      <c r="L36" s="22">
        <f t="shared" si="2"/>
        <v>-1.1230770032852888E-3</v>
      </c>
      <c r="M36" s="32"/>
    </row>
    <row r="37" spans="1:13">
      <c r="A37" s="63"/>
      <c r="B37" s="12">
        <v>76</v>
      </c>
      <c r="C37" s="61" t="s">
        <v>34</v>
      </c>
      <c r="D37" s="61"/>
      <c r="E37" s="15">
        <f>VLOOKUP(C37,RA!B8:D66,3,0)</f>
        <v>662893.93359999999</v>
      </c>
      <c r="F37" s="25">
        <f>VLOOKUP(C37,RA!B8:I70,8,0)</f>
        <v>27802.862799999999</v>
      </c>
      <c r="G37" s="16">
        <f t="shared" si="0"/>
        <v>635091.07079999999</v>
      </c>
      <c r="H37" s="27">
        <f>RA!J37</f>
        <v>-17.864203484458301</v>
      </c>
      <c r="I37" s="20">
        <f>VLOOKUP(B37,RMS!B:D,3,FALSE)</f>
        <v>662893.91797435901</v>
      </c>
      <c r="J37" s="21">
        <f>VLOOKUP(B37,RMS!B:E,4,FALSE)</f>
        <v>635091.06837008498</v>
      </c>
      <c r="K37" s="22">
        <f t="shared" si="1"/>
        <v>1.5625640982761979E-2</v>
      </c>
      <c r="L37" s="22">
        <f t="shared" si="2"/>
        <v>2.4299150099977851E-3</v>
      </c>
      <c r="M37" s="32"/>
    </row>
    <row r="38" spans="1:13">
      <c r="A38" s="63"/>
      <c r="B38" s="12">
        <v>77</v>
      </c>
      <c r="C38" s="61" t="s">
        <v>39</v>
      </c>
      <c r="D38" s="61"/>
      <c r="E38" s="15">
        <f>VLOOKUP(C38,RA!B9:D67,3,0)</f>
        <v>411711.06</v>
      </c>
      <c r="F38" s="25">
        <f>VLOOKUP(C38,RA!B9:I71,8,0)</f>
        <v>-53999.08</v>
      </c>
      <c r="G38" s="16">
        <f t="shared" si="0"/>
        <v>465710.14</v>
      </c>
      <c r="H38" s="27">
        <f>RA!J38</f>
        <v>-8.8153439192406395</v>
      </c>
      <c r="I38" s="20">
        <f>VLOOKUP(B38,RMS!B:D,3,FALSE)</f>
        <v>411711.06</v>
      </c>
      <c r="J38" s="21">
        <f>VLOOKUP(B38,RMS!B:E,4,FALSE)</f>
        <v>465710.14</v>
      </c>
      <c r="K38" s="22">
        <f t="shared" si="1"/>
        <v>0</v>
      </c>
      <c r="L38" s="22">
        <f t="shared" si="2"/>
        <v>0</v>
      </c>
      <c r="M38" s="32"/>
    </row>
    <row r="39" spans="1:13">
      <c r="A39" s="63"/>
      <c r="B39" s="12">
        <v>78</v>
      </c>
      <c r="C39" s="61" t="s">
        <v>40</v>
      </c>
      <c r="D39" s="61"/>
      <c r="E39" s="15">
        <f>VLOOKUP(C39,RA!B10:D68,3,0)</f>
        <v>208156.47</v>
      </c>
      <c r="F39" s="25">
        <f>VLOOKUP(C39,RA!B10:I72,8,0)</f>
        <v>10481.69</v>
      </c>
      <c r="G39" s="16">
        <f t="shared" si="0"/>
        <v>197674.78</v>
      </c>
      <c r="H39" s="27">
        <f>RA!J39</f>
        <v>-22.245971911922201</v>
      </c>
      <c r="I39" s="20">
        <f>VLOOKUP(B39,RMS!B:D,3,FALSE)</f>
        <v>208156.47</v>
      </c>
      <c r="J39" s="21">
        <f>VLOOKUP(B39,RMS!B:E,4,FALSE)</f>
        <v>197674.78</v>
      </c>
      <c r="K39" s="22">
        <f t="shared" si="1"/>
        <v>0</v>
      </c>
      <c r="L39" s="22">
        <f t="shared" si="2"/>
        <v>0</v>
      </c>
      <c r="M39" s="32"/>
    </row>
    <row r="40" spans="1:13">
      <c r="A40" s="63"/>
      <c r="B40" s="12">
        <v>99</v>
      </c>
      <c r="C40" s="61" t="s">
        <v>35</v>
      </c>
      <c r="D40" s="61"/>
      <c r="E40" s="15">
        <f>VLOOKUP(C40,RA!B8:D69,3,0)</f>
        <v>11282.3915</v>
      </c>
      <c r="F40" s="25">
        <f>VLOOKUP(C40,RA!B8:I73,8,0)</f>
        <v>1083.5823</v>
      </c>
      <c r="G40" s="16">
        <f t="shared" si="0"/>
        <v>10198.8092</v>
      </c>
      <c r="H40" s="27">
        <f>RA!J40</f>
        <v>-6073.5555555555602</v>
      </c>
      <c r="I40" s="20">
        <f>VLOOKUP(B40,RMS!B:D,3,FALSE)</f>
        <v>11282.3916496483</v>
      </c>
      <c r="J40" s="21">
        <f>VLOOKUP(B40,RMS!B:E,4,FALSE)</f>
        <v>10198.809015959499</v>
      </c>
      <c r="K40" s="22">
        <f t="shared" si="1"/>
        <v>-1.4964830006647389E-4</v>
      </c>
      <c r="L40" s="22">
        <f t="shared" si="2"/>
        <v>1.8404050024400931E-4</v>
      </c>
      <c r="M40" s="32"/>
    </row>
  </sheetData>
  <mergeCells count="40"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37:D37"/>
    <mergeCell ref="C38:D38"/>
    <mergeCell ref="C40:D40"/>
    <mergeCell ref="C39:D39"/>
    <mergeCell ref="C10:D10"/>
    <mergeCell ref="C23:D23"/>
    <mergeCell ref="C24:D24"/>
    <mergeCell ref="C25:D25"/>
    <mergeCell ref="C26:D26"/>
    <mergeCell ref="C28:D28"/>
    <mergeCell ref="C2:D2"/>
    <mergeCell ref="C4:D4"/>
    <mergeCell ref="C5:D5"/>
    <mergeCell ref="C6:D6"/>
    <mergeCell ref="C7:D7"/>
    <mergeCell ref="A3:D3"/>
    <mergeCell ref="A4:A40"/>
    <mergeCell ref="C30:D30"/>
    <mergeCell ref="C32:D32"/>
    <mergeCell ref="C33:D33"/>
    <mergeCell ref="C34:D34"/>
    <mergeCell ref="C36:D36"/>
    <mergeCell ref="C31:D31"/>
    <mergeCell ref="C35:D35"/>
    <mergeCell ref="C29:D29"/>
    <mergeCell ref="C27:D27"/>
  </mergeCells>
  <phoneticPr fontId="23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W46"/>
  <sheetViews>
    <sheetView workbookViewId="0">
      <selection activeCell="G16" sqref="G16"/>
    </sheetView>
  </sheetViews>
  <sheetFormatPr defaultRowHeight="11.25"/>
  <cols>
    <col min="1" max="1" width="8.5" style="36" customWidth="1"/>
    <col min="2" max="3" width="9" style="36"/>
    <col min="4" max="5" width="11.5" style="36" bestFit="1" customWidth="1"/>
    <col min="6" max="7" width="12.25" style="36" bestFit="1" customWidth="1"/>
    <col min="8" max="8" width="9" style="36"/>
    <col min="9" max="9" width="12.25" style="36" bestFit="1" customWidth="1"/>
    <col min="10" max="10" width="9" style="36"/>
    <col min="11" max="11" width="12.25" style="36" bestFit="1" customWidth="1"/>
    <col min="12" max="12" width="10.5" style="36" bestFit="1" customWidth="1"/>
    <col min="13" max="13" width="12.25" style="36" bestFit="1" customWidth="1"/>
    <col min="14" max="15" width="13.875" style="36" bestFit="1" customWidth="1"/>
    <col min="16" max="18" width="10.5" style="36" bestFit="1" customWidth="1"/>
    <col min="19" max="20" width="9" style="36"/>
    <col min="21" max="21" width="10.5" style="36" bestFit="1" customWidth="1"/>
    <col min="22" max="22" width="36" style="36" bestFit="1" customWidth="1"/>
    <col min="23" max="16384" width="9" style="36"/>
  </cols>
  <sheetData>
    <row r="1" spans="1:23" ht="12.75">
      <c r="A1" s="66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39" t="s">
        <v>46</v>
      </c>
      <c r="W1" s="68"/>
    </row>
    <row r="2" spans="1:23" ht="12.75">
      <c r="A2" s="66"/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39"/>
      <c r="W2" s="68"/>
    </row>
    <row r="3" spans="1:23" ht="23.25" thickBot="1">
      <c r="A3" s="66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40" t="s">
        <v>47</v>
      </c>
      <c r="W3" s="68"/>
    </row>
    <row r="4" spans="1:23" ht="12.75" thickTop="1" thickBot="1">
      <c r="A4" s="67"/>
      <c r="B4" s="67"/>
      <c r="C4" s="67"/>
      <c r="D4" s="67"/>
      <c r="E4" s="67"/>
      <c r="F4" s="67"/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  <c r="S4" s="67"/>
      <c r="T4" s="67"/>
      <c r="U4" s="67"/>
      <c r="W4" s="68"/>
    </row>
    <row r="5" spans="1:23" ht="12.75" thickTop="1" thickBot="1">
      <c r="A5" s="41"/>
      <c r="B5" s="42"/>
      <c r="C5" s="43"/>
      <c r="D5" s="44" t="s">
        <v>0</v>
      </c>
      <c r="E5" s="44" t="s">
        <v>59</v>
      </c>
      <c r="F5" s="44" t="s">
        <v>60</v>
      </c>
      <c r="G5" s="44" t="s">
        <v>48</v>
      </c>
      <c r="H5" s="44" t="s">
        <v>49</v>
      </c>
      <c r="I5" s="44" t="s">
        <v>1</v>
      </c>
      <c r="J5" s="44" t="s">
        <v>2</v>
      </c>
      <c r="K5" s="44" t="s">
        <v>50</v>
      </c>
      <c r="L5" s="44" t="s">
        <v>51</v>
      </c>
      <c r="M5" s="44" t="s">
        <v>52</v>
      </c>
      <c r="N5" s="44" t="s">
        <v>53</v>
      </c>
      <c r="O5" s="44" t="s">
        <v>54</v>
      </c>
      <c r="P5" s="44" t="s">
        <v>61</v>
      </c>
      <c r="Q5" s="44" t="s">
        <v>62</v>
      </c>
      <c r="R5" s="44" t="s">
        <v>55</v>
      </c>
      <c r="S5" s="44" t="s">
        <v>56</v>
      </c>
      <c r="T5" s="44" t="s">
        <v>57</v>
      </c>
      <c r="U5" s="45" t="s">
        <v>58</v>
      </c>
    </row>
    <row r="6" spans="1:23" ht="12" thickBot="1">
      <c r="A6" s="46" t="s">
        <v>3</v>
      </c>
      <c r="B6" s="69" t="s">
        <v>4</v>
      </c>
      <c r="C6" s="70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7"/>
    </row>
    <row r="7" spans="1:23" ht="12" thickBot="1">
      <c r="A7" s="71" t="s">
        <v>5</v>
      </c>
      <c r="B7" s="72"/>
      <c r="C7" s="73"/>
      <c r="D7" s="48">
        <v>24136711.087099999</v>
      </c>
      <c r="E7" s="48">
        <v>24544657.1131</v>
      </c>
      <c r="F7" s="49">
        <v>98.337943674991195</v>
      </c>
      <c r="G7" s="48">
        <v>23101331.329700001</v>
      </c>
      <c r="H7" s="49">
        <v>4.48190514487308</v>
      </c>
      <c r="I7" s="48">
        <v>1611868.4084999999</v>
      </c>
      <c r="J7" s="49">
        <v>6.6780780640883304</v>
      </c>
      <c r="K7" s="48">
        <v>2181795.6891000001</v>
      </c>
      <c r="L7" s="49">
        <v>9.4444586676049909</v>
      </c>
      <c r="M7" s="49">
        <v>-0.26121936322786299</v>
      </c>
      <c r="N7" s="48">
        <v>661860645.74170005</v>
      </c>
      <c r="O7" s="48">
        <v>7265746987.9549999</v>
      </c>
      <c r="P7" s="48">
        <v>1173820</v>
      </c>
      <c r="Q7" s="48">
        <v>1147756</v>
      </c>
      <c r="R7" s="49">
        <v>2.2708659331774199</v>
      </c>
      <c r="S7" s="48">
        <v>20.562531808198901</v>
      </c>
      <c r="T7" s="48">
        <v>21.881106300206699</v>
      </c>
      <c r="U7" s="50">
        <v>-6.41251040634035</v>
      </c>
    </row>
    <row r="8" spans="1:23" ht="12" thickBot="1">
      <c r="A8" s="74">
        <v>42337</v>
      </c>
      <c r="B8" s="64" t="s">
        <v>6</v>
      </c>
      <c r="C8" s="65"/>
      <c r="D8" s="51">
        <v>1318511.8192</v>
      </c>
      <c r="E8" s="51">
        <v>1094725.5118</v>
      </c>
      <c r="F8" s="52">
        <v>120.44223003737601</v>
      </c>
      <c r="G8" s="51">
        <v>711480.43720000004</v>
      </c>
      <c r="H8" s="52">
        <v>85.319476160011604</v>
      </c>
      <c r="I8" s="51">
        <v>-7772.5744000000004</v>
      </c>
      <c r="J8" s="52">
        <v>-0.589495997443236</v>
      </c>
      <c r="K8" s="51">
        <v>195268.51139999999</v>
      </c>
      <c r="L8" s="52">
        <v>27.445380250856999</v>
      </c>
      <c r="M8" s="52">
        <v>-1.03980454577276</v>
      </c>
      <c r="N8" s="51">
        <v>23503986.432300001</v>
      </c>
      <c r="O8" s="51">
        <v>259561465.63870001</v>
      </c>
      <c r="P8" s="51">
        <v>40754</v>
      </c>
      <c r="Q8" s="51">
        <v>31624</v>
      </c>
      <c r="R8" s="52">
        <v>28.870478117885099</v>
      </c>
      <c r="S8" s="51">
        <v>32.352942513618302</v>
      </c>
      <c r="T8" s="51">
        <v>26.903009461168701</v>
      </c>
      <c r="U8" s="53">
        <v>16.845246920447899</v>
      </c>
    </row>
    <row r="9" spans="1:23" ht="12" thickBot="1">
      <c r="A9" s="75"/>
      <c r="B9" s="64" t="s">
        <v>7</v>
      </c>
      <c r="C9" s="65"/>
      <c r="D9" s="51">
        <v>133910.92000000001</v>
      </c>
      <c r="E9" s="51">
        <v>168114.2279</v>
      </c>
      <c r="F9" s="52">
        <v>79.654721478811794</v>
      </c>
      <c r="G9" s="51">
        <v>174931.26519999999</v>
      </c>
      <c r="H9" s="52">
        <v>-23.449407487621599</v>
      </c>
      <c r="I9" s="51">
        <v>30862.933499999999</v>
      </c>
      <c r="J9" s="52">
        <v>23.047361260754499</v>
      </c>
      <c r="K9" s="51">
        <v>39161.447</v>
      </c>
      <c r="L9" s="52">
        <v>22.386762569416302</v>
      </c>
      <c r="M9" s="52">
        <v>-0.21190518062317801</v>
      </c>
      <c r="N9" s="51">
        <v>2629411.7943000002</v>
      </c>
      <c r="O9" s="51">
        <v>41301203.982600003</v>
      </c>
      <c r="P9" s="51">
        <v>7770</v>
      </c>
      <c r="Q9" s="51">
        <v>8061</v>
      </c>
      <c r="R9" s="52">
        <v>-3.6099739486416098</v>
      </c>
      <c r="S9" s="51">
        <v>17.2343526383526</v>
      </c>
      <c r="T9" s="51">
        <v>18.0508030393251</v>
      </c>
      <c r="U9" s="53">
        <v>-4.7373430154586398</v>
      </c>
    </row>
    <row r="10" spans="1:23" ht="12" thickBot="1">
      <c r="A10" s="75"/>
      <c r="B10" s="64" t="s">
        <v>8</v>
      </c>
      <c r="C10" s="65"/>
      <c r="D10" s="51">
        <v>163985.54889999999</v>
      </c>
      <c r="E10" s="51">
        <v>213880.9307</v>
      </c>
      <c r="F10" s="52">
        <v>76.671421039407306</v>
      </c>
      <c r="G10" s="51">
        <v>194757.08790000001</v>
      </c>
      <c r="H10" s="52">
        <v>-15.7999584671342</v>
      </c>
      <c r="I10" s="51">
        <v>45932.542500000003</v>
      </c>
      <c r="J10" s="52">
        <v>28.010116018217001</v>
      </c>
      <c r="K10" s="51">
        <v>53652.922400000003</v>
      </c>
      <c r="L10" s="52">
        <v>27.548636600865901</v>
      </c>
      <c r="M10" s="52">
        <v>-0.14389486265896301</v>
      </c>
      <c r="N10" s="51">
        <v>3776897.0211</v>
      </c>
      <c r="O10" s="51">
        <v>62909881.8028</v>
      </c>
      <c r="P10" s="51">
        <v>108660</v>
      </c>
      <c r="Q10" s="51">
        <v>105154</v>
      </c>
      <c r="R10" s="52">
        <v>3.3341575213496499</v>
      </c>
      <c r="S10" s="51">
        <v>1.5091620550340501</v>
      </c>
      <c r="T10" s="51">
        <v>1.5578519533255999</v>
      </c>
      <c r="U10" s="53">
        <v>-3.2262869404339098</v>
      </c>
    </row>
    <row r="11" spans="1:23" ht="12" thickBot="1">
      <c r="A11" s="75"/>
      <c r="B11" s="64" t="s">
        <v>9</v>
      </c>
      <c r="C11" s="65"/>
      <c r="D11" s="51">
        <v>175705.63860000001</v>
      </c>
      <c r="E11" s="51">
        <v>135333.0232</v>
      </c>
      <c r="F11" s="52">
        <v>129.83205018654999</v>
      </c>
      <c r="G11" s="51">
        <v>95831.583100000003</v>
      </c>
      <c r="H11" s="52">
        <v>83.348362738254806</v>
      </c>
      <c r="I11" s="51">
        <v>-6948.4498000000003</v>
      </c>
      <c r="J11" s="52">
        <v>-3.9545969357411401</v>
      </c>
      <c r="K11" s="51">
        <v>20024.2392</v>
      </c>
      <c r="L11" s="52">
        <v>20.895239911778098</v>
      </c>
      <c r="M11" s="52">
        <v>-1.3470019375317901</v>
      </c>
      <c r="N11" s="51">
        <v>2607590.7637</v>
      </c>
      <c r="O11" s="51">
        <v>21946038.233199999</v>
      </c>
      <c r="P11" s="51">
        <v>8401</v>
      </c>
      <c r="Q11" s="51">
        <v>8631</v>
      </c>
      <c r="R11" s="52">
        <v>-2.6648128837909901</v>
      </c>
      <c r="S11" s="51">
        <v>20.914848065706501</v>
      </c>
      <c r="T11" s="51">
        <v>22.1349219904994</v>
      </c>
      <c r="U11" s="53">
        <v>-5.8335299446589</v>
      </c>
    </row>
    <row r="12" spans="1:23" ht="12" thickBot="1">
      <c r="A12" s="75"/>
      <c r="B12" s="64" t="s">
        <v>10</v>
      </c>
      <c r="C12" s="65"/>
      <c r="D12" s="51">
        <v>438465.1262</v>
      </c>
      <c r="E12" s="51">
        <v>472481.29759999999</v>
      </c>
      <c r="F12" s="52">
        <v>92.8005253175549</v>
      </c>
      <c r="G12" s="51">
        <v>284359.36949999997</v>
      </c>
      <c r="H12" s="52">
        <v>54.194014064305399</v>
      </c>
      <c r="I12" s="51">
        <v>29859.109799999998</v>
      </c>
      <c r="J12" s="52">
        <v>6.8099166879648596</v>
      </c>
      <c r="K12" s="51">
        <v>49349.625399999997</v>
      </c>
      <c r="L12" s="52">
        <v>17.354668315228501</v>
      </c>
      <c r="M12" s="52">
        <v>-0.39494758961230098</v>
      </c>
      <c r="N12" s="51">
        <v>16123921.256200001</v>
      </c>
      <c r="O12" s="51">
        <v>87171998.806500003</v>
      </c>
      <c r="P12" s="51">
        <v>4089</v>
      </c>
      <c r="Q12" s="51">
        <v>4042</v>
      </c>
      <c r="R12" s="52">
        <v>1.16279069767442</v>
      </c>
      <c r="S12" s="51">
        <v>107.230405037907</v>
      </c>
      <c r="T12" s="51">
        <v>103.34149700643199</v>
      </c>
      <c r="U12" s="53">
        <v>3.6266840828395299</v>
      </c>
    </row>
    <row r="13" spans="1:23" ht="12" thickBot="1">
      <c r="A13" s="75"/>
      <c r="B13" s="64" t="s">
        <v>11</v>
      </c>
      <c r="C13" s="65"/>
      <c r="D13" s="51">
        <v>431297.2513</v>
      </c>
      <c r="E13" s="51">
        <v>601847.81389999995</v>
      </c>
      <c r="F13" s="52">
        <v>71.662177935843104</v>
      </c>
      <c r="G13" s="51">
        <v>465931.10129999998</v>
      </c>
      <c r="H13" s="52">
        <v>-7.4332556687818698</v>
      </c>
      <c r="I13" s="51">
        <v>129303.89380000001</v>
      </c>
      <c r="J13" s="52">
        <v>29.980226725363298</v>
      </c>
      <c r="K13" s="51">
        <v>122883.3461</v>
      </c>
      <c r="L13" s="52">
        <v>26.373716147546599</v>
      </c>
      <c r="M13" s="52">
        <v>5.2249128167255E-2</v>
      </c>
      <c r="N13" s="51">
        <v>17140147.330800001</v>
      </c>
      <c r="O13" s="51">
        <v>125476452.45389999</v>
      </c>
      <c r="P13" s="51">
        <v>12628</v>
      </c>
      <c r="Q13" s="51">
        <v>12593</v>
      </c>
      <c r="R13" s="52">
        <v>0.27793218454697</v>
      </c>
      <c r="S13" s="51">
        <v>34.154042706683597</v>
      </c>
      <c r="T13" s="51">
        <v>35.924203438418203</v>
      </c>
      <c r="U13" s="53">
        <v>-5.1828732163182698</v>
      </c>
    </row>
    <row r="14" spans="1:23" ht="12" thickBot="1">
      <c r="A14" s="75"/>
      <c r="B14" s="64" t="s">
        <v>12</v>
      </c>
      <c r="C14" s="65"/>
      <c r="D14" s="51">
        <v>234620.67660000001</v>
      </c>
      <c r="E14" s="51">
        <v>327800.58289999998</v>
      </c>
      <c r="F14" s="52">
        <v>71.574209699186</v>
      </c>
      <c r="G14" s="51">
        <v>319349.46409999998</v>
      </c>
      <c r="H14" s="52">
        <v>-26.531683007136099</v>
      </c>
      <c r="I14" s="51">
        <v>44495.375500000002</v>
      </c>
      <c r="J14" s="52">
        <v>18.9648142460433</v>
      </c>
      <c r="K14" s="51">
        <v>55654.096700000002</v>
      </c>
      <c r="L14" s="52">
        <v>17.427333675616499</v>
      </c>
      <c r="M14" s="52">
        <v>-0.20050134422539301</v>
      </c>
      <c r="N14" s="51">
        <v>6262859.5133999996</v>
      </c>
      <c r="O14" s="51">
        <v>61599044.335299999</v>
      </c>
      <c r="P14" s="51">
        <v>3992</v>
      </c>
      <c r="Q14" s="51">
        <v>4537</v>
      </c>
      <c r="R14" s="52">
        <v>-12.0123429579017</v>
      </c>
      <c r="S14" s="51">
        <v>58.772714579158297</v>
      </c>
      <c r="T14" s="51">
        <v>59.969797619572397</v>
      </c>
      <c r="U14" s="53">
        <v>-2.0368006633448901</v>
      </c>
    </row>
    <row r="15" spans="1:23" ht="12" thickBot="1">
      <c r="A15" s="75"/>
      <c r="B15" s="64" t="s">
        <v>13</v>
      </c>
      <c r="C15" s="65"/>
      <c r="D15" s="51">
        <v>173794.0815</v>
      </c>
      <c r="E15" s="51">
        <v>251645.6972</v>
      </c>
      <c r="F15" s="52">
        <v>69.0630054214175</v>
      </c>
      <c r="G15" s="51">
        <v>163882.95389999999</v>
      </c>
      <c r="H15" s="52">
        <v>6.0476866959865001</v>
      </c>
      <c r="I15" s="51">
        <v>10461.2737</v>
      </c>
      <c r="J15" s="52">
        <v>6.0193498016214102</v>
      </c>
      <c r="K15" s="51">
        <v>6983.5533999999998</v>
      </c>
      <c r="L15" s="52">
        <v>4.26130554387084</v>
      </c>
      <c r="M15" s="52">
        <v>0.49798721378718103</v>
      </c>
      <c r="N15" s="51">
        <v>7178325.6376</v>
      </c>
      <c r="O15" s="51">
        <v>49542229.002700001</v>
      </c>
      <c r="P15" s="51">
        <v>5827</v>
      </c>
      <c r="Q15" s="51">
        <v>6070</v>
      </c>
      <c r="R15" s="52">
        <v>-4.0032948929159797</v>
      </c>
      <c r="S15" s="51">
        <v>29.825653252102299</v>
      </c>
      <c r="T15" s="51">
        <v>30.555546803953899</v>
      </c>
      <c r="U15" s="53">
        <v>-2.4472005547779299</v>
      </c>
    </row>
    <row r="16" spans="1:23" ht="12" thickBot="1">
      <c r="A16" s="75"/>
      <c r="B16" s="64" t="s">
        <v>14</v>
      </c>
      <c r="C16" s="65"/>
      <c r="D16" s="51">
        <v>947578.88089999999</v>
      </c>
      <c r="E16" s="51">
        <v>1193125.2878</v>
      </c>
      <c r="F16" s="52">
        <v>79.419897523690693</v>
      </c>
      <c r="G16" s="51">
        <v>971218.15020000003</v>
      </c>
      <c r="H16" s="52">
        <v>-2.4339814175766801</v>
      </c>
      <c r="I16" s="51">
        <v>17523.578300000001</v>
      </c>
      <c r="J16" s="52">
        <v>1.84930021692298</v>
      </c>
      <c r="K16" s="51">
        <v>73509.659899999999</v>
      </c>
      <c r="L16" s="52">
        <v>7.5688103527371702</v>
      </c>
      <c r="M16" s="52">
        <v>-0.76161529894386004</v>
      </c>
      <c r="N16" s="51">
        <v>26154880.995200001</v>
      </c>
      <c r="O16" s="51">
        <v>358321345.33560002</v>
      </c>
      <c r="P16" s="51">
        <v>46983</v>
      </c>
      <c r="Q16" s="51">
        <v>44057</v>
      </c>
      <c r="R16" s="52">
        <v>6.6413963728805898</v>
      </c>
      <c r="S16" s="51">
        <v>20.168547791754499</v>
      </c>
      <c r="T16" s="51">
        <v>19.756306475701901</v>
      </c>
      <c r="U16" s="53">
        <v>2.0439811547615099</v>
      </c>
    </row>
    <row r="17" spans="1:21" ht="12" thickBot="1">
      <c r="A17" s="75"/>
      <c r="B17" s="64" t="s">
        <v>15</v>
      </c>
      <c r="C17" s="65"/>
      <c r="D17" s="51">
        <v>446838.84740000003</v>
      </c>
      <c r="E17" s="51">
        <v>753689.20279999997</v>
      </c>
      <c r="F17" s="52">
        <v>59.286884532771197</v>
      </c>
      <c r="G17" s="51">
        <v>730765.82010000001</v>
      </c>
      <c r="H17" s="52">
        <v>-38.853346022826699</v>
      </c>
      <c r="I17" s="51">
        <v>45342.06</v>
      </c>
      <c r="J17" s="52">
        <v>10.147295890639301</v>
      </c>
      <c r="K17" s="51">
        <v>73269.291500000007</v>
      </c>
      <c r="L17" s="52">
        <v>10.0263708953949</v>
      </c>
      <c r="M17" s="52">
        <v>-0.38115874916028097</v>
      </c>
      <c r="N17" s="51">
        <v>17348993.083500002</v>
      </c>
      <c r="O17" s="51">
        <v>339196176.8689</v>
      </c>
      <c r="P17" s="51">
        <v>10452</v>
      </c>
      <c r="Q17" s="51">
        <v>10842</v>
      </c>
      <c r="R17" s="52">
        <v>-3.5971223021582701</v>
      </c>
      <c r="S17" s="51">
        <v>42.751516207424402</v>
      </c>
      <c r="T17" s="51">
        <v>47.666582512451598</v>
      </c>
      <c r="U17" s="53">
        <v>-11.4968233668718</v>
      </c>
    </row>
    <row r="18" spans="1:21" ht="12" thickBot="1">
      <c r="A18" s="75"/>
      <c r="B18" s="64" t="s">
        <v>16</v>
      </c>
      <c r="C18" s="65"/>
      <c r="D18" s="51">
        <v>2470067.8906</v>
      </c>
      <c r="E18" s="51">
        <v>2562388.6861999999</v>
      </c>
      <c r="F18" s="52">
        <v>96.397080735752397</v>
      </c>
      <c r="G18" s="51">
        <v>2404398.6058</v>
      </c>
      <c r="H18" s="52">
        <v>2.7312145599148701</v>
      </c>
      <c r="I18" s="51">
        <v>246969.4088</v>
      </c>
      <c r="J18" s="52">
        <v>9.9984866707452795</v>
      </c>
      <c r="K18" s="51">
        <v>349915.76040000003</v>
      </c>
      <c r="L18" s="52">
        <v>14.553151027284599</v>
      </c>
      <c r="M18" s="52">
        <v>-0.29420324332439002</v>
      </c>
      <c r="N18" s="51">
        <v>56257348.445699997</v>
      </c>
      <c r="O18" s="51">
        <v>739843542.57700002</v>
      </c>
      <c r="P18" s="51">
        <v>105623</v>
      </c>
      <c r="Q18" s="51">
        <v>101362</v>
      </c>
      <c r="R18" s="52">
        <v>4.2037449931927204</v>
      </c>
      <c r="S18" s="51">
        <v>23.3857009420297</v>
      </c>
      <c r="T18" s="51">
        <v>24.834319925613201</v>
      </c>
      <c r="U18" s="53">
        <v>-6.1944646738382199</v>
      </c>
    </row>
    <row r="19" spans="1:21" ht="12" thickBot="1">
      <c r="A19" s="75"/>
      <c r="B19" s="64" t="s">
        <v>17</v>
      </c>
      <c r="C19" s="65"/>
      <c r="D19" s="51">
        <v>794289.1642</v>
      </c>
      <c r="E19" s="51">
        <v>1096716.952</v>
      </c>
      <c r="F19" s="52">
        <v>72.424262500138695</v>
      </c>
      <c r="G19" s="51">
        <v>798610.57669999998</v>
      </c>
      <c r="H19" s="52">
        <v>-0.54111636210190095</v>
      </c>
      <c r="I19" s="51">
        <v>14621.5281</v>
      </c>
      <c r="J19" s="52">
        <v>1.84083187320409</v>
      </c>
      <c r="K19" s="51">
        <v>70097.749500000005</v>
      </c>
      <c r="L19" s="52">
        <v>8.7774632023603107</v>
      </c>
      <c r="M19" s="52">
        <v>-0.79141230347202496</v>
      </c>
      <c r="N19" s="51">
        <v>22060102.940000001</v>
      </c>
      <c r="O19" s="51">
        <v>235083854.25139999</v>
      </c>
      <c r="P19" s="51">
        <v>21680</v>
      </c>
      <c r="Q19" s="51">
        <v>19698</v>
      </c>
      <c r="R19" s="52">
        <v>10.0619352218499</v>
      </c>
      <c r="S19" s="51">
        <v>36.636954068265702</v>
      </c>
      <c r="T19" s="51">
        <v>39.364962057061597</v>
      </c>
      <c r="U19" s="53">
        <v>-7.4460556511134897</v>
      </c>
    </row>
    <row r="20" spans="1:21" ht="12" thickBot="1">
      <c r="A20" s="75"/>
      <c r="B20" s="64" t="s">
        <v>18</v>
      </c>
      <c r="C20" s="65"/>
      <c r="D20" s="51">
        <v>1277575.3831</v>
      </c>
      <c r="E20" s="51">
        <v>1281969.6665000001</v>
      </c>
      <c r="F20" s="52">
        <v>99.657224073639995</v>
      </c>
      <c r="G20" s="51">
        <v>1219722.2678</v>
      </c>
      <c r="H20" s="52">
        <v>4.7431384034948296</v>
      </c>
      <c r="I20" s="51">
        <v>95156.071100000001</v>
      </c>
      <c r="J20" s="52">
        <v>7.4481766288503897</v>
      </c>
      <c r="K20" s="51">
        <v>90367.817500000005</v>
      </c>
      <c r="L20" s="52">
        <v>7.4088847835003797</v>
      </c>
      <c r="M20" s="52">
        <v>5.2986270250468002E-2</v>
      </c>
      <c r="N20" s="51">
        <v>50803617.1954</v>
      </c>
      <c r="O20" s="51">
        <v>410536521.0302</v>
      </c>
      <c r="P20" s="51">
        <v>53418</v>
      </c>
      <c r="Q20" s="51">
        <v>51963</v>
      </c>
      <c r="R20" s="52">
        <v>2.8000692800646698</v>
      </c>
      <c r="S20" s="51">
        <v>23.916570876858</v>
      </c>
      <c r="T20" s="51">
        <v>25.093235384793001</v>
      </c>
      <c r="U20" s="53">
        <v>-4.9198713059387398</v>
      </c>
    </row>
    <row r="21" spans="1:21" ht="12" thickBot="1">
      <c r="A21" s="75"/>
      <c r="B21" s="64" t="s">
        <v>19</v>
      </c>
      <c r="C21" s="65"/>
      <c r="D21" s="51">
        <v>473965.9705</v>
      </c>
      <c r="E21" s="51">
        <v>513879.52490000002</v>
      </c>
      <c r="F21" s="52">
        <v>92.232896531970795</v>
      </c>
      <c r="G21" s="51">
        <v>446166.97629999998</v>
      </c>
      <c r="H21" s="52">
        <v>6.2306256797697301</v>
      </c>
      <c r="I21" s="51">
        <v>40396.766300000003</v>
      </c>
      <c r="J21" s="52">
        <v>8.5231364305298793</v>
      </c>
      <c r="K21" s="51">
        <v>43182.278299999998</v>
      </c>
      <c r="L21" s="52">
        <v>9.6785016807170603</v>
      </c>
      <c r="M21" s="52">
        <v>-6.4505906350013006E-2</v>
      </c>
      <c r="N21" s="51">
        <v>14755952.771</v>
      </c>
      <c r="O21" s="51">
        <v>144751179.4163</v>
      </c>
      <c r="P21" s="51">
        <v>40632</v>
      </c>
      <c r="Q21" s="51">
        <v>39337</v>
      </c>
      <c r="R21" s="52">
        <v>3.2920659938480399</v>
      </c>
      <c r="S21" s="51">
        <v>11.6648447159874</v>
      </c>
      <c r="T21" s="51">
        <v>11.838163807611201</v>
      </c>
      <c r="U21" s="53">
        <v>-1.4858242509324799</v>
      </c>
    </row>
    <row r="22" spans="1:21" ht="12" thickBot="1">
      <c r="A22" s="75"/>
      <c r="B22" s="64" t="s">
        <v>20</v>
      </c>
      <c r="C22" s="65"/>
      <c r="D22" s="51">
        <v>1459055.5103</v>
      </c>
      <c r="E22" s="51">
        <v>1576949.9391999999</v>
      </c>
      <c r="F22" s="52">
        <v>92.523895275977594</v>
      </c>
      <c r="G22" s="51">
        <v>1410874.0260000001</v>
      </c>
      <c r="H22" s="52">
        <v>3.41500966153587</v>
      </c>
      <c r="I22" s="51">
        <v>156807.60920000001</v>
      </c>
      <c r="J22" s="52">
        <v>10.747199684524601</v>
      </c>
      <c r="K22" s="51">
        <v>111897.86719999999</v>
      </c>
      <c r="L22" s="52">
        <v>7.9311026454462503</v>
      </c>
      <c r="M22" s="52">
        <v>0.401345826544941</v>
      </c>
      <c r="N22" s="51">
        <v>34097900.525399998</v>
      </c>
      <c r="O22" s="51">
        <v>469546709.92909998</v>
      </c>
      <c r="P22" s="51">
        <v>86202</v>
      </c>
      <c r="Q22" s="51">
        <v>82200</v>
      </c>
      <c r="R22" s="52">
        <v>4.8686131386861398</v>
      </c>
      <c r="S22" s="51">
        <v>16.926005316582</v>
      </c>
      <c r="T22" s="51">
        <v>17.288904892944</v>
      </c>
      <c r="U22" s="53">
        <v>-2.1440355806017202</v>
      </c>
    </row>
    <row r="23" spans="1:21" ht="12" thickBot="1">
      <c r="A23" s="75"/>
      <c r="B23" s="64" t="s">
        <v>21</v>
      </c>
      <c r="C23" s="65"/>
      <c r="D23" s="51">
        <v>3962680.1649000002</v>
      </c>
      <c r="E23" s="51">
        <v>4012194.8484999998</v>
      </c>
      <c r="F23" s="52">
        <v>98.765895339840995</v>
      </c>
      <c r="G23" s="51">
        <v>3029963.2489</v>
      </c>
      <c r="H23" s="52">
        <v>30.783109872326499</v>
      </c>
      <c r="I23" s="51">
        <v>190876.02919999999</v>
      </c>
      <c r="J23" s="52">
        <v>4.81684166415224</v>
      </c>
      <c r="K23" s="51">
        <v>348423.48719999997</v>
      </c>
      <c r="L23" s="52">
        <v>11.499264465550599</v>
      </c>
      <c r="M23" s="52">
        <v>-0.45217232416242198</v>
      </c>
      <c r="N23" s="51">
        <v>98551632.668699995</v>
      </c>
      <c r="O23" s="51">
        <v>1054859820.5379</v>
      </c>
      <c r="P23" s="51">
        <v>122917</v>
      </c>
      <c r="Q23" s="51">
        <v>108408</v>
      </c>
      <c r="R23" s="52">
        <v>13.383698620027999</v>
      </c>
      <c r="S23" s="51">
        <v>32.238666457040097</v>
      </c>
      <c r="T23" s="51">
        <v>33.635817036565598</v>
      </c>
      <c r="U23" s="53">
        <v>-4.3337728667754796</v>
      </c>
    </row>
    <row r="24" spans="1:21" ht="12" thickBot="1">
      <c r="A24" s="75"/>
      <c r="B24" s="64" t="s">
        <v>22</v>
      </c>
      <c r="C24" s="65"/>
      <c r="D24" s="51">
        <v>345020.86570000002</v>
      </c>
      <c r="E24" s="51">
        <v>420513.6974</v>
      </c>
      <c r="F24" s="52">
        <v>82.047473800077</v>
      </c>
      <c r="G24" s="51">
        <v>363936.72619999998</v>
      </c>
      <c r="H24" s="52">
        <v>-5.1975684612838302</v>
      </c>
      <c r="I24" s="51">
        <v>52305.1106</v>
      </c>
      <c r="J24" s="52">
        <v>15.159984742917</v>
      </c>
      <c r="K24" s="51">
        <v>58651.153299999998</v>
      </c>
      <c r="L24" s="52">
        <v>16.115755590923399</v>
      </c>
      <c r="M24" s="52">
        <v>-0.108199793916073</v>
      </c>
      <c r="N24" s="51">
        <v>8348262.6804999998</v>
      </c>
      <c r="O24" s="51">
        <v>97376689.634399995</v>
      </c>
      <c r="P24" s="51">
        <v>32039</v>
      </c>
      <c r="Q24" s="51">
        <v>32547</v>
      </c>
      <c r="R24" s="52">
        <v>-1.56081973761023</v>
      </c>
      <c r="S24" s="51">
        <v>10.7687776054184</v>
      </c>
      <c r="T24" s="51">
        <v>11.4820897870772</v>
      </c>
      <c r="U24" s="53">
        <v>-6.6238918454388704</v>
      </c>
    </row>
    <row r="25" spans="1:21" ht="12" thickBot="1">
      <c r="A25" s="75"/>
      <c r="B25" s="64" t="s">
        <v>23</v>
      </c>
      <c r="C25" s="65"/>
      <c r="D25" s="51">
        <v>495642.29700000002</v>
      </c>
      <c r="E25" s="51">
        <v>475943.79800000001</v>
      </c>
      <c r="F25" s="52">
        <v>104.13882880348</v>
      </c>
      <c r="G25" s="51">
        <v>455661.43300000002</v>
      </c>
      <c r="H25" s="52">
        <v>8.7742479623023097</v>
      </c>
      <c r="I25" s="51">
        <v>28942.121299999999</v>
      </c>
      <c r="J25" s="52">
        <v>5.8393162720735301</v>
      </c>
      <c r="K25" s="51">
        <v>33902.090799999998</v>
      </c>
      <c r="L25" s="52">
        <v>7.4401931664029997</v>
      </c>
      <c r="M25" s="52">
        <v>-0.146302761362435</v>
      </c>
      <c r="N25" s="51">
        <v>12075492.8411</v>
      </c>
      <c r="O25" s="51">
        <v>110468679.4545</v>
      </c>
      <c r="P25" s="51">
        <v>29368</v>
      </c>
      <c r="Q25" s="51">
        <v>32869</v>
      </c>
      <c r="R25" s="52">
        <v>-10.651373634731801</v>
      </c>
      <c r="S25" s="51">
        <v>16.876951001089601</v>
      </c>
      <c r="T25" s="51">
        <v>16.864142073078</v>
      </c>
      <c r="U25" s="53">
        <v>7.5895983882498005E-2</v>
      </c>
    </row>
    <row r="26" spans="1:21" ht="12" thickBot="1">
      <c r="A26" s="75"/>
      <c r="B26" s="64" t="s">
        <v>24</v>
      </c>
      <c r="C26" s="65"/>
      <c r="D26" s="51">
        <v>691603.82709999999</v>
      </c>
      <c r="E26" s="51">
        <v>781242.31530000002</v>
      </c>
      <c r="F26" s="52">
        <v>88.526160648943005</v>
      </c>
      <c r="G26" s="51">
        <v>693408.02989999996</v>
      </c>
      <c r="H26" s="52">
        <v>-0.26019352563023701</v>
      </c>
      <c r="I26" s="51">
        <v>157622.71220000001</v>
      </c>
      <c r="J26" s="52">
        <v>22.790896467553701</v>
      </c>
      <c r="K26" s="51">
        <v>147996.54070000001</v>
      </c>
      <c r="L26" s="52">
        <v>21.343355473016899</v>
      </c>
      <c r="M26" s="52">
        <v>6.5043219621687007E-2</v>
      </c>
      <c r="N26" s="51">
        <v>17673554.703699999</v>
      </c>
      <c r="O26" s="51">
        <v>217570662.7922</v>
      </c>
      <c r="P26" s="51">
        <v>53600</v>
      </c>
      <c r="Q26" s="51">
        <v>54101</v>
      </c>
      <c r="R26" s="52">
        <v>-0.92604572928411999</v>
      </c>
      <c r="S26" s="51">
        <v>12.9030564757463</v>
      </c>
      <c r="T26" s="51">
        <v>12.8192949723665</v>
      </c>
      <c r="U26" s="53">
        <v>0.64916017020628203</v>
      </c>
    </row>
    <row r="27" spans="1:21" ht="12" thickBot="1">
      <c r="A27" s="75"/>
      <c r="B27" s="64" t="s">
        <v>25</v>
      </c>
      <c r="C27" s="65"/>
      <c r="D27" s="51">
        <v>327952.42310000001</v>
      </c>
      <c r="E27" s="51">
        <v>389673.61920000002</v>
      </c>
      <c r="F27" s="52">
        <v>84.160796867205505</v>
      </c>
      <c r="G27" s="51">
        <v>341059.2059</v>
      </c>
      <c r="H27" s="52">
        <v>-3.84296408754407</v>
      </c>
      <c r="I27" s="51">
        <v>87191.1158</v>
      </c>
      <c r="J27" s="52">
        <v>26.5865136704337</v>
      </c>
      <c r="K27" s="51">
        <v>92421.4565</v>
      </c>
      <c r="L27" s="52">
        <v>27.0983614871543</v>
      </c>
      <c r="M27" s="52">
        <v>-5.6592277357151999E-2</v>
      </c>
      <c r="N27" s="51">
        <v>7923123.5270999996</v>
      </c>
      <c r="O27" s="51">
        <v>88765666.188600004</v>
      </c>
      <c r="P27" s="51">
        <v>42306</v>
      </c>
      <c r="Q27" s="51">
        <v>40968</v>
      </c>
      <c r="R27" s="52">
        <v>3.2659636789689399</v>
      </c>
      <c r="S27" s="51">
        <v>7.7519128043303596</v>
      </c>
      <c r="T27" s="51">
        <v>8.0113992896895105</v>
      </c>
      <c r="U27" s="53">
        <v>-3.3473865342526201</v>
      </c>
    </row>
    <row r="28" spans="1:21" ht="12" thickBot="1">
      <c r="A28" s="75"/>
      <c r="B28" s="64" t="s">
        <v>26</v>
      </c>
      <c r="C28" s="65"/>
      <c r="D28" s="51">
        <v>1445509.7997999999</v>
      </c>
      <c r="E28" s="51">
        <v>1756263.9171</v>
      </c>
      <c r="F28" s="52">
        <v>82.305955598454304</v>
      </c>
      <c r="G28" s="51">
        <v>1329734.8711000001</v>
      </c>
      <c r="H28" s="52">
        <v>8.7066174781313705</v>
      </c>
      <c r="I28" s="51">
        <v>70794.724199999997</v>
      </c>
      <c r="J28" s="52">
        <v>4.8975609995722698</v>
      </c>
      <c r="K28" s="51">
        <v>51058.6489</v>
      </c>
      <c r="L28" s="52">
        <v>3.83976159531431</v>
      </c>
      <c r="M28" s="52">
        <v>0.38653735900167902</v>
      </c>
      <c r="N28" s="51">
        <v>40078074.571000002</v>
      </c>
      <c r="O28" s="51">
        <v>334089683.16659999</v>
      </c>
      <c r="P28" s="51">
        <v>56173</v>
      </c>
      <c r="Q28" s="51">
        <v>60936</v>
      </c>
      <c r="R28" s="52">
        <v>-7.8163975318366798</v>
      </c>
      <c r="S28" s="51">
        <v>25.733177857689601</v>
      </c>
      <c r="T28" s="51">
        <v>26.3681697535119</v>
      </c>
      <c r="U28" s="53">
        <v>-2.4675999961368702</v>
      </c>
    </row>
    <row r="29" spans="1:21" ht="12" thickBot="1">
      <c r="A29" s="75"/>
      <c r="B29" s="64" t="s">
        <v>27</v>
      </c>
      <c r="C29" s="65"/>
      <c r="D29" s="51">
        <v>780341.52949999995</v>
      </c>
      <c r="E29" s="51">
        <v>850878.53220000002</v>
      </c>
      <c r="F29" s="52">
        <v>91.710097266454397</v>
      </c>
      <c r="G29" s="51">
        <v>716139.74129999999</v>
      </c>
      <c r="H29" s="52">
        <v>8.9649805055442204</v>
      </c>
      <c r="I29" s="51">
        <v>114386.03260000001</v>
      </c>
      <c r="J29" s="52">
        <v>14.658457646524599</v>
      </c>
      <c r="K29" s="51">
        <v>84683.388399999996</v>
      </c>
      <c r="L29" s="52">
        <v>11.824981008074699</v>
      </c>
      <c r="M29" s="52">
        <v>0.35074935900887999</v>
      </c>
      <c r="N29" s="51">
        <v>21934496.353999998</v>
      </c>
      <c r="O29" s="51">
        <v>234681272.23249999</v>
      </c>
      <c r="P29" s="51">
        <v>120920</v>
      </c>
      <c r="Q29" s="51">
        <v>126258</v>
      </c>
      <c r="R29" s="52">
        <v>-4.2278509084572899</v>
      </c>
      <c r="S29" s="51">
        <v>6.45337024065498</v>
      </c>
      <c r="T29" s="51">
        <v>6.7796674927529299</v>
      </c>
      <c r="U29" s="53">
        <v>-5.0562301546306303</v>
      </c>
    </row>
    <row r="30" spans="1:21" ht="12" thickBot="1">
      <c r="A30" s="75"/>
      <c r="B30" s="64" t="s">
        <v>28</v>
      </c>
      <c r="C30" s="65"/>
      <c r="D30" s="51">
        <v>871206.7095</v>
      </c>
      <c r="E30" s="51">
        <v>1154329.0237</v>
      </c>
      <c r="F30" s="52">
        <v>75.472997006304098</v>
      </c>
      <c r="G30" s="51">
        <v>970496.97600000002</v>
      </c>
      <c r="H30" s="52">
        <v>-10.2308682000468</v>
      </c>
      <c r="I30" s="51">
        <v>118735.307</v>
      </c>
      <c r="J30" s="52">
        <v>13.628832940020001</v>
      </c>
      <c r="K30" s="51">
        <v>84052.114799999996</v>
      </c>
      <c r="L30" s="52">
        <v>8.6607291808810292</v>
      </c>
      <c r="M30" s="52">
        <v>0.41263913802202201</v>
      </c>
      <c r="N30" s="51">
        <v>27391888.774799999</v>
      </c>
      <c r="O30" s="51">
        <v>408436372.10049999</v>
      </c>
      <c r="P30" s="51">
        <v>75745</v>
      </c>
      <c r="Q30" s="51">
        <v>78690</v>
      </c>
      <c r="R30" s="52">
        <v>-3.7425339941542699</v>
      </c>
      <c r="S30" s="51">
        <v>11.501837870486501</v>
      </c>
      <c r="T30" s="51">
        <v>12.1593100838734</v>
      </c>
      <c r="U30" s="53">
        <v>-5.7162361423471904</v>
      </c>
    </row>
    <row r="31" spans="1:21" ht="12" thickBot="1">
      <c r="A31" s="75"/>
      <c r="B31" s="64" t="s">
        <v>29</v>
      </c>
      <c r="C31" s="65"/>
      <c r="D31" s="51">
        <v>914749.08680000005</v>
      </c>
      <c r="E31" s="51">
        <v>740231.02599999995</v>
      </c>
      <c r="F31" s="52">
        <v>123.576161315886</v>
      </c>
      <c r="G31" s="51">
        <v>696163.17960000003</v>
      </c>
      <c r="H31" s="52">
        <v>31.3986596254048</v>
      </c>
      <c r="I31" s="51">
        <v>33193.200400000002</v>
      </c>
      <c r="J31" s="52">
        <v>3.6286672355276499</v>
      </c>
      <c r="K31" s="51">
        <v>43604.406999999999</v>
      </c>
      <c r="L31" s="52">
        <v>6.2635324989543602</v>
      </c>
      <c r="M31" s="52">
        <v>-0.238765008316705</v>
      </c>
      <c r="N31" s="51">
        <v>49670194.901500002</v>
      </c>
      <c r="O31" s="51">
        <v>414927601.52389997</v>
      </c>
      <c r="P31" s="51">
        <v>33280</v>
      </c>
      <c r="Q31" s="51">
        <v>31597</v>
      </c>
      <c r="R31" s="52">
        <v>5.3264550432003102</v>
      </c>
      <c r="S31" s="51">
        <v>27.486450925480799</v>
      </c>
      <c r="T31" s="51">
        <v>26.924927708326699</v>
      </c>
      <c r="U31" s="53">
        <v>2.0429091361281602</v>
      </c>
    </row>
    <row r="32" spans="1:21" ht="12" thickBot="1">
      <c r="A32" s="75"/>
      <c r="B32" s="64" t="s">
        <v>30</v>
      </c>
      <c r="C32" s="65"/>
      <c r="D32" s="51">
        <v>137583.1722</v>
      </c>
      <c r="E32" s="51">
        <v>175167.82939999999</v>
      </c>
      <c r="F32" s="52">
        <v>78.543630226658493</v>
      </c>
      <c r="G32" s="51">
        <v>148571.05230000001</v>
      </c>
      <c r="H32" s="52">
        <v>-7.3957072591859196</v>
      </c>
      <c r="I32" s="51">
        <v>36657.203000000001</v>
      </c>
      <c r="J32" s="52">
        <v>26.643667545848299</v>
      </c>
      <c r="K32" s="51">
        <v>39759.135000000002</v>
      </c>
      <c r="L32" s="52">
        <v>26.761024024866501</v>
      </c>
      <c r="M32" s="52">
        <v>-7.8018095715613994E-2</v>
      </c>
      <c r="N32" s="51">
        <v>3186450.8557000002</v>
      </c>
      <c r="O32" s="51">
        <v>41438434.830899999</v>
      </c>
      <c r="P32" s="51">
        <v>27871</v>
      </c>
      <c r="Q32" s="51">
        <v>27200</v>
      </c>
      <c r="R32" s="52">
        <v>2.46691176470588</v>
      </c>
      <c r="S32" s="51">
        <v>4.9364275483477504</v>
      </c>
      <c r="T32" s="51">
        <v>4.9357547683823499</v>
      </c>
      <c r="U32" s="53">
        <v>1.3628883616793E-2</v>
      </c>
    </row>
    <row r="33" spans="1:21" ht="12" thickBot="1">
      <c r="A33" s="75"/>
      <c r="B33" s="64" t="s">
        <v>31</v>
      </c>
      <c r="C33" s="65"/>
      <c r="D33" s="51">
        <v>1.9658</v>
      </c>
      <c r="E33" s="54"/>
      <c r="F33" s="54"/>
      <c r="G33" s="51">
        <v>1.6814</v>
      </c>
      <c r="H33" s="52">
        <v>16.914476031878198</v>
      </c>
      <c r="I33" s="51">
        <v>-24.134799999999998</v>
      </c>
      <c r="J33" s="52">
        <v>-1227.73425577373</v>
      </c>
      <c r="K33" s="51">
        <v>-3.6796000000000002</v>
      </c>
      <c r="L33" s="52">
        <v>-218.84144165576299</v>
      </c>
      <c r="M33" s="52">
        <v>5.5590825089683698</v>
      </c>
      <c r="N33" s="51">
        <v>43.735799999999998</v>
      </c>
      <c r="O33" s="51">
        <v>317.35449999999997</v>
      </c>
      <c r="P33" s="51">
        <v>1</v>
      </c>
      <c r="Q33" s="54"/>
      <c r="R33" s="54"/>
      <c r="S33" s="51">
        <v>1.9658</v>
      </c>
      <c r="T33" s="54"/>
      <c r="U33" s="55"/>
    </row>
    <row r="34" spans="1:21" ht="12" thickBot="1">
      <c r="A34" s="75"/>
      <c r="B34" s="64" t="s">
        <v>70</v>
      </c>
      <c r="C34" s="65"/>
      <c r="D34" s="54"/>
      <c r="E34" s="54"/>
      <c r="F34" s="54"/>
      <c r="G34" s="54"/>
      <c r="H34" s="54"/>
      <c r="I34" s="54"/>
      <c r="J34" s="54"/>
      <c r="K34" s="54"/>
      <c r="L34" s="54"/>
      <c r="M34" s="54"/>
      <c r="N34" s="54"/>
      <c r="O34" s="51">
        <v>1</v>
      </c>
      <c r="P34" s="54"/>
      <c r="Q34" s="54"/>
      <c r="R34" s="54"/>
      <c r="S34" s="54"/>
      <c r="T34" s="54"/>
      <c r="U34" s="55"/>
    </row>
    <row r="35" spans="1:21" ht="12" thickBot="1">
      <c r="A35" s="75"/>
      <c r="B35" s="64" t="s">
        <v>32</v>
      </c>
      <c r="C35" s="65"/>
      <c r="D35" s="51">
        <v>325201.99119999999</v>
      </c>
      <c r="E35" s="51">
        <v>310337.02010000002</v>
      </c>
      <c r="F35" s="52">
        <v>104.789944523928</v>
      </c>
      <c r="G35" s="51">
        <v>285802.31550000003</v>
      </c>
      <c r="H35" s="52">
        <v>13.785639081010199</v>
      </c>
      <c r="I35" s="51">
        <v>22894.831099999999</v>
      </c>
      <c r="J35" s="52">
        <v>7.0401878584807402</v>
      </c>
      <c r="K35" s="51">
        <v>22405.429700000001</v>
      </c>
      <c r="L35" s="52">
        <v>7.8394850163486502</v>
      </c>
      <c r="M35" s="52">
        <v>2.1842982105359999E-2</v>
      </c>
      <c r="N35" s="51">
        <v>7722072.1001000004</v>
      </c>
      <c r="O35" s="51">
        <v>66495377.6439</v>
      </c>
      <c r="P35" s="51">
        <v>18125</v>
      </c>
      <c r="Q35" s="51">
        <v>19367</v>
      </c>
      <c r="R35" s="52">
        <v>-6.4129705168585698</v>
      </c>
      <c r="S35" s="51">
        <v>17.9421788248276</v>
      </c>
      <c r="T35" s="51">
        <v>18.613647121392098</v>
      </c>
      <c r="U35" s="53">
        <v>-3.7424010936471399</v>
      </c>
    </row>
    <row r="36" spans="1:21" ht="12" customHeight="1" thickBot="1">
      <c r="A36" s="75"/>
      <c r="B36" s="64" t="s">
        <v>69</v>
      </c>
      <c r="C36" s="65"/>
      <c r="D36" s="51">
        <v>297495.82</v>
      </c>
      <c r="E36" s="54"/>
      <c r="F36" s="54"/>
      <c r="G36" s="51">
        <v>4936.76</v>
      </c>
      <c r="H36" s="52">
        <v>5926.1349549097004</v>
      </c>
      <c r="I36" s="51">
        <v>-1770.73</v>
      </c>
      <c r="J36" s="52">
        <v>-0.59521172431935299</v>
      </c>
      <c r="K36" s="51">
        <v>184.62</v>
      </c>
      <c r="L36" s="52">
        <v>3.73969972208493</v>
      </c>
      <c r="M36" s="52">
        <v>-10.591214386307</v>
      </c>
      <c r="N36" s="51">
        <v>4640800.4000000004</v>
      </c>
      <c r="O36" s="51">
        <v>32530810.800000001</v>
      </c>
      <c r="P36" s="51">
        <v>68</v>
      </c>
      <c r="Q36" s="51">
        <v>76</v>
      </c>
      <c r="R36" s="52">
        <v>-10.526315789473699</v>
      </c>
      <c r="S36" s="51">
        <v>4374.9385294117701</v>
      </c>
      <c r="T36" s="51">
        <v>4125.8676315789498</v>
      </c>
      <c r="U36" s="53">
        <v>5.6931290841772499</v>
      </c>
    </row>
    <row r="37" spans="1:21" ht="12" thickBot="1">
      <c r="A37" s="75"/>
      <c r="B37" s="64" t="s">
        <v>36</v>
      </c>
      <c r="C37" s="65"/>
      <c r="D37" s="51">
        <v>535292.38</v>
      </c>
      <c r="E37" s="51">
        <v>247625.3743</v>
      </c>
      <c r="F37" s="52">
        <v>216.17024568390499</v>
      </c>
      <c r="G37" s="51">
        <v>961812.11</v>
      </c>
      <c r="H37" s="52">
        <v>-44.345431458541299</v>
      </c>
      <c r="I37" s="51">
        <v>-95625.72</v>
      </c>
      <c r="J37" s="52">
        <v>-17.864203484458301</v>
      </c>
      <c r="K37" s="51">
        <v>-102209.62</v>
      </c>
      <c r="L37" s="52">
        <v>-10.626776159015099</v>
      </c>
      <c r="M37" s="52">
        <v>-6.4415658721752006E-2</v>
      </c>
      <c r="N37" s="51">
        <v>14463074.390000001</v>
      </c>
      <c r="O37" s="51">
        <v>162528629.13</v>
      </c>
      <c r="P37" s="51">
        <v>200</v>
      </c>
      <c r="Q37" s="51">
        <v>276</v>
      </c>
      <c r="R37" s="52">
        <v>-27.536231884058001</v>
      </c>
      <c r="S37" s="51">
        <v>2676.4618999999998</v>
      </c>
      <c r="T37" s="51">
        <v>2692.8530797101498</v>
      </c>
      <c r="U37" s="53">
        <v>-0.61241969146448805</v>
      </c>
    </row>
    <row r="38" spans="1:21" ht="12" thickBot="1">
      <c r="A38" s="75"/>
      <c r="B38" s="64" t="s">
        <v>37</v>
      </c>
      <c r="C38" s="65"/>
      <c r="D38" s="51">
        <v>312295.7</v>
      </c>
      <c r="E38" s="51">
        <v>137577.9265</v>
      </c>
      <c r="F38" s="52">
        <v>226.99549843848001</v>
      </c>
      <c r="G38" s="51">
        <v>310118.78999999998</v>
      </c>
      <c r="H38" s="52">
        <v>0.70196004569733605</v>
      </c>
      <c r="I38" s="51">
        <v>-27529.94</v>
      </c>
      <c r="J38" s="52">
        <v>-8.8153439192406395</v>
      </c>
      <c r="K38" s="51">
        <v>-15213.76</v>
      </c>
      <c r="L38" s="52">
        <v>-4.9057846511009497</v>
      </c>
      <c r="M38" s="52">
        <v>0.80954215131565099</v>
      </c>
      <c r="N38" s="51">
        <v>8805204.2200000007</v>
      </c>
      <c r="O38" s="51">
        <v>142317389.22999999</v>
      </c>
      <c r="P38" s="51">
        <v>107</v>
      </c>
      <c r="Q38" s="51">
        <v>215</v>
      </c>
      <c r="R38" s="52">
        <v>-50.232558139534902</v>
      </c>
      <c r="S38" s="51">
        <v>2918.6514018691601</v>
      </c>
      <c r="T38" s="51">
        <v>5293.1771627907001</v>
      </c>
      <c r="U38" s="53">
        <v>-81.356949973568206</v>
      </c>
    </row>
    <row r="39" spans="1:21" ht="12" thickBot="1">
      <c r="A39" s="75"/>
      <c r="B39" s="64" t="s">
        <v>38</v>
      </c>
      <c r="C39" s="65"/>
      <c r="D39" s="51">
        <v>297865.88</v>
      </c>
      <c r="E39" s="51">
        <v>129054.0658</v>
      </c>
      <c r="F39" s="52">
        <v>230.807048312305</v>
      </c>
      <c r="G39" s="51">
        <v>512976.22</v>
      </c>
      <c r="H39" s="52">
        <v>-41.933783987101798</v>
      </c>
      <c r="I39" s="51">
        <v>-66263.16</v>
      </c>
      <c r="J39" s="52">
        <v>-22.245971911922201</v>
      </c>
      <c r="K39" s="51">
        <v>-81832.850000000006</v>
      </c>
      <c r="L39" s="52">
        <v>-15.9525620895253</v>
      </c>
      <c r="M39" s="52">
        <v>-0.19026210134438701</v>
      </c>
      <c r="N39" s="51">
        <v>7528218.3300000001</v>
      </c>
      <c r="O39" s="51">
        <v>107557637.47</v>
      </c>
      <c r="P39" s="51">
        <v>135</v>
      </c>
      <c r="Q39" s="51">
        <v>170</v>
      </c>
      <c r="R39" s="52">
        <v>-20.588235294117698</v>
      </c>
      <c r="S39" s="51">
        <v>2206.41392592593</v>
      </c>
      <c r="T39" s="51">
        <v>2488.5427058823502</v>
      </c>
      <c r="U39" s="53">
        <v>-12.786756675225</v>
      </c>
    </row>
    <row r="40" spans="1:21" ht="12" thickBot="1">
      <c r="A40" s="75"/>
      <c r="B40" s="64" t="s">
        <v>72</v>
      </c>
      <c r="C40" s="65"/>
      <c r="D40" s="51">
        <v>4.5</v>
      </c>
      <c r="E40" s="54"/>
      <c r="F40" s="54"/>
      <c r="G40" s="51">
        <v>0.17</v>
      </c>
      <c r="H40" s="52">
        <v>2547.0588235294099</v>
      </c>
      <c r="I40" s="51">
        <v>-273.31</v>
      </c>
      <c r="J40" s="52">
        <v>-6073.5555555555602</v>
      </c>
      <c r="K40" s="51">
        <v>0.16</v>
      </c>
      <c r="L40" s="52">
        <v>94.117647058823493</v>
      </c>
      <c r="M40" s="52">
        <v>-1709.1875</v>
      </c>
      <c r="N40" s="51">
        <v>356.36</v>
      </c>
      <c r="O40" s="51">
        <v>4617.96</v>
      </c>
      <c r="P40" s="51">
        <v>7</v>
      </c>
      <c r="Q40" s="51">
        <v>3</v>
      </c>
      <c r="R40" s="52">
        <v>133.333333333333</v>
      </c>
      <c r="S40" s="51">
        <v>0.64285714285714302</v>
      </c>
      <c r="T40" s="51">
        <v>0.85</v>
      </c>
      <c r="U40" s="53">
        <v>-32.2222222222222</v>
      </c>
    </row>
    <row r="41" spans="1:21" ht="12" customHeight="1" thickBot="1">
      <c r="A41" s="75"/>
      <c r="B41" s="64" t="s">
        <v>33</v>
      </c>
      <c r="C41" s="65"/>
      <c r="D41" s="51">
        <v>162564.9571</v>
      </c>
      <c r="E41" s="51">
        <v>140780.45360000001</v>
      </c>
      <c r="F41" s="52">
        <v>115.47409668241001</v>
      </c>
      <c r="G41" s="51">
        <v>293303.41869999998</v>
      </c>
      <c r="H41" s="52">
        <v>-44.5744758719377</v>
      </c>
      <c r="I41" s="51">
        <v>11385.381299999999</v>
      </c>
      <c r="J41" s="52">
        <v>7.0035889056928902</v>
      </c>
      <c r="K41" s="51">
        <v>18035.798599999998</v>
      </c>
      <c r="L41" s="52">
        <v>6.1491948099137499</v>
      </c>
      <c r="M41" s="52">
        <v>-0.368734284934852</v>
      </c>
      <c r="N41" s="51">
        <v>3464000.4556</v>
      </c>
      <c r="O41" s="51">
        <v>63764639.581500001</v>
      </c>
      <c r="P41" s="51">
        <v>263</v>
      </c>
      <c r="Q41" s="51">
        <v>240</v>
      </c>
      <c r="R41" s="52">
        <v>9.5833333333333393</v>
      </c>
      <c r="S41" s="51">
        <v>618.11770760456295</v>
      </c>
      <c r="T41" s="51">
        <v>589.18803333333301</v>
      </c>
      <c r="U41" s="53">
        <v>4.6802856341622503</v>
      </c>
    </row>
    <row r="42" spans="1:21" ht="12" thickBot="1">
      <c r="A42" s="75"/>
      <c r="B42" s="64" t="s">
        <v>34</v>
      </c>
      <c r="C42" s="65"/>
      <c r="D42" s="51">
        <v>662893.93359999999</v>
      </c>
      <c r="E42" s="51">
        <v>443941.9522</v>
      </c>
      <c r="F42" s="52">
        <v>149.31995733112399</v>
      </c>
      <c r="G42" s="51">
        <v>845287.63430000003</v>
      </c>
      <c r="H42" s="52">
        <v>-21.5777083798279</v>
      </c>
      <c r="I42" s="51">
        <v>27802.862799999999</v>
      </c>
      <c r="J42" s="52">
        <v>4.19416461529676</v>
      </c>
      <c r="K42" s="51">
        <v>57648.166400000002</v>
      </c>
      <c r="L42" s="52">
        <v>6.81994673301232</v>
      </c>
      <c r="M42" s="52">
        <v>-0.51771470740134395</v>
      </c>
      <c r="N42" s="51">
        <v>14352727.9164</v>
      </c>
      <c r="O42" s="51">
        <v>163623824.044</v>
      </c>
      <c r="P42" s="51">
        <v>3101</v>
      </c>
      <c r="Q42" s="51">
        <v>3078</v>
      </c>
      <c r="R42" s="52">
        <v>0.747238466536704</v>
      </c>
      <c r="S42" s="51">
        <v>213.76779542083199</v>
      </c>
      <c r="T42" s="51">
        <v>211.98773525016199</v>
      </c>
      <c r="U42" s="53">
        <v>0.83270736228777797</v>
      </c>
    </row>
    <row r="43" spans="1:21" ht="12" thickBot="1">
      <c r="A43" s="75"/>
      <c r="B43" s="64" t="s">
        <v>39</v>
      </c>
      <c r="C43" s="65"/>
      <c r="D43" s="51">
        <v>411711.06</v>
      </c>
      <c r="E43" s="51">
        <v>111287.5229</v>
      </c>
      <c r="F43" s="52">
        <v>369.95257803514301</v>
      </c>
      <c r="G43" s="51">
        <v>526576.30000000005</v>
      </c>
      <c r="H43" s="52">
        <v>-21.813598523138999</v>
      </c>
      <c r="I43" s="51">
        <v>-53999.08</v>
      </c>
      <c r="J43" s="52">
        <v>-13.1157710458398</v>
      </c>
      <c r="K43" s="51">
        <v>-83598.7</v>
      </c>
      <c r="L43" s="52">
        <v>-15.8758949082972</v>
      </c>
      <c r="M43" s="52">
        <v>-0.35406794603265401</v>
      </c>
      <c r="N43" s="51">
        <v>9109689.9600000009</v>
      </c>
      <c r="O43" s="51">
        <v>77724822.109999999</v>
      </c>
      <c r="P43" s="51">
        <v>284</v>
      </c>
      <c r="Q43" s="51">
        <v>365</v>
      </c>
      <c r="R43" s="52">
        <v>-22.191780821917799</v>
      </c>
      <c r="S43" s="51">
        <v>1449.6868309859201</v>
      </c>
      <c r="T43" s="51">
        <v>1576.8223561643799</v>
      </c>
      <c r="U43" s="53">
        <v>-8.7698613563320205</v>
      </c>
    </row>
    <row r="44" spans="1:21" ht="12" thickBot="1">
      <c r="A44" s="75"/>
      <c r="B44" s="64" t="s">
        <v>40</v>
      </c>
      <c r="C44" s="65"/>
      <c r="D44" s="51">
        <v>208156.47</v>
      </c>
      <c r="E44" s="51">
        <v>23065.846300000001</v>
      </c>
      <c r="F44" s="52">
        <v>902.44453766259596</v>
      </c>
      <c r="G44" s="51">
        <v>187112.06</v>
      </c>
      <c r="H44" s="52">
        <v>11.246955434085899</v>
      </c>
      <c r="I44" s="51">
        <v>10481.69</v>
      </c>
      <c r="J44" s="52">
        <v>5.0354860456655501</v>
      </c>
      <c r="K44" s="51">
        <v>23904.67</v>
      </c>
      <c r="L44" s="52">
        <v>12.7755901997979</v>
      </c>
      <c r="M44" s="52">
        <v>-0.56152124250198798</v>
      </c>
      <c r="N44" s="51">
        <v>3822456.73</v>
      </c>
      <c r="O44" s="51">
        <v>31101353.789999999</v>
      </c>
      <c r="P44" s="51">
        <v>169</v>
      </c>
      <c r="Q44" s="51">
        <v>185</v>
      </c>
      <c r="R44" s="52">
        <v>-8.6486486486486491</v>
      </c>
      <c r="S44" s="51">
        <v>1231.6950887574001</v>
      </c>
      <c r="T44" s="51">
        <v>971.52297297297298</v>
      </c>
      <c r="U44" s="53">
        <v>21.123094356647901</v>
      </c>
    </row>
    <row r="45" spans="1:21" ht="12" thickBot="1">
      <c r="A45" s="75"/>
      <c r="B45" s="64" t="s">
        <v>75</v>
      </c>
      <c r="C45" s="65"/>
      <c r="D45" s="51">
        <v>-8.5470000000000006</v>
      </c>
      <c r="E45" s="54"/>
      <c r="F45" s="54"/>
      <c r="G45" s="54"/>
      <c r="H45" s="54"/>
      <c r="I45" s="51">
        <v>-8.5469000000000008</v>
      </c>
      <c r="J45" s="52">
        <v>99.998829998830004</v>
      </c>
      <c r="K45" s="54"/>
      <c r="L45" s="54"/>
      <c r="M45" s="54"/>
      <c r="N45" s="51">
        <v>-8.5470000000000006</v>
      </c>
      <c r="O45" s="51">
        <v>-8.5470000000000006</v>
      </c>
      <c r="P45" s="51">
        <v>1</v>
      </c>
      <c r="Q45" s="54"/>
      <c r="R45" s="54"/>
      <c r="S45" s="51">
        <v>-8.5470000000000006</v>
      </c>
      <c r="T45" s="54"/>
      <c r="U45" s="55"/>
    </row>
    <row r="46" spans="1:21" ht="12" thickBot="1">
      <c r="A46" s="76"/>
      <c r="B46" s="64" t="s">
        <v>35</v>
      </c>
      <c r="C46" s="65"/>
      <c r="D46" s="56">
        <v>11282.3915</v>
      </c>
      <c r="E46" s="57"/>
      <c r="F46" s="57"/>
      <c r="G46" s="56">
        <v>35989.720500000003</v>
      </c>
      <c r="H46" s="58">
        <v>-68.6510721860149</v>
      </c>
      <c r="I46" s="56">
        <v>1083.5823</v>
      </c>
      <c r="J46" s="58">
        <v>9.6041898563792998</v>
      </c>
      <c r="K46" s="56">
        <v>2704.8654999999999</v>
      </c>
      <c r="L46" s="58">
        <v>7.5156613122349798</v>
      </c>
      <c r="M46" s="58">
        <v>-0.59939512704051301</v>
      </c>
      <c r="N46" s="56">
        <v>416902.10710000002</v>
      </c>
      <c r="O46" s="56">
        <v>8695050.2619000003</v>
      </c>
      <c r="P46" s="56">
        <v>29</v>
      </c>
      <c r="Q46" s="56">
        <v>36</v>
      </c>
      <c r="R46" s="58">
        <v>-19.4444444444444</v>
      </c>
      <c r="S46" s="56">
        <v>389.047982758621</v>
      </c>
      <c r="T46" s="56">
        <v>1013.17034166667</v>
      </c>
      <c r="U46" s="59">
        <v>-160.42297777322599</v>
      </c>
    </row>
  </sheetData>
  <mergeCells count="44">
    <mergeCell ref="A8:A46"/>
    <mergeCell ref="B46:C46"/>
    <mergeCell ref="B43:C43"/>
    <mergeCell ref="B44:C44"/>
    <mergeCell ref="B45:C45"/>
    <mergeCell ref="B37:C37"/>
    <mergeCell ref="B38:C38"/>
    <mergeCell ref="B39:C39"/>
    <mergeCell ref="B40:C40"/>
    <mergeCell ref="B41:C41"/>
    <mergeCell ref="B42:C42"/>
    <mergeCell ref="B31:C31"/>
    <mergeCell ref="B32:C32"/>
    <mergeCell ref="B33:C33"/>
    <mergeCell ref="B34:C34"/>
    <mergeCell ref="B35:C35"/>
    <mergeCell ref="B36:C36"/>
    <mergeCell ref="B29:C29"/>
    <mergeCell ref="B30:C30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18:C18"/>
    <mergeCell ref="A1:U4"/>
    <mergeCell ref="W1:W4"/>
    <mergeCell ref="B6:C6"/>
    <mergeCell ref="A7:C7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H62"/>
  <sheetViews>
    <sheetView topLeftCell="A16" workbookViewId="0">
      <selection activeCell="G34" sqref="G34"/>
    </sheetView>
  </sheetViews>
  <sheetFormatPr defaultRowHeight="13.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>
      <c r="A1" s="38" t="s">
        <v>74</v>
      </c>
      <c r="B1" s="38" t="s">
        <v>63</v>
      </c>
      <c r="C1" s="38" t="s">
        <v>64</v>
      </c>
      <c r="D1" s="38" t="s">
        <v>65</v>
      </c>
      <c r="E1" s="38" t="s">
        <v>66</v>
      </c>
      <c r="F1" s="38" t="s">
        <v>67</v>
      </c>
      <c r="G1" s="38" t="s">
        <v>66</v>
      </c>
      <c r="H1" s="38" t="s">
        <v>68</v>
      </c>
    </row>
    <row r="2" spans="1:8">
      <c r="A2" s="37">
        <v>1</v>
      </c>
      <c r="B2" s="37">
        <v>12</v>
      </c>
      <c r="C2" s="37">
        <v>180990</v>
      </c>
      <c r="D2" s="37">
        <v>1318512.5419205099</v>
      </c>
      <c r="E2" s="37">
        <v>1326284.4134649599</v>
      </c>
      <c r="F2" s="37">
        <v>-7771.8715444444397</v>
      </c>
      <c r="G2" s="37">
        <v>1326284.4134649599</v>
      </c>
      <c r="H2" s="37">
        <v>-5.8944236761859902E-3</v>
      </c>
    </row>
    <row r="3" spans="1:8">
      <c r="A3" s="37">
        <v>2</v>
      </c>
      <c r="B3" s="37">
        <v>13</v>
      </c>
      <c r="C3" s="37">
        <v>13420</v>
      </c>
      <c r="D3" s="37">
        <v>133911.009777642</v>
      </c>
      <c r="E3" s="37">
        <v>103048.01158458499</v>
      </c>
      <c r="F3" s="37">
        <v>30862.998193056501</v>
      </c>
      <c r="G3" s="37">
        <v>103048.01158458499</v>
      </c>
      <c r="H3" s="37">
        <v>0.230473941196503</v>
      </c>
    </row>
    <row r="4" spans="1:8">
      <c r="A4" s="37">
        <v>3</v>
      </c>
      <c r="B4" s="37">
        <v>14</v>
      </c>
      <c r="C4" s="37">
        <v>128392</v>
      </c>
      <c r="D4" s="37">
        <v>163988.151133651</v>
      </c>
      <c r="E4" s="37">
        <v>118053.008880732</v>
      </c>
      <c r="F4" s="37">
        <v>45935.142252919002</v>
      </c>
      <c r="G4" s="37">
        <v>118053.008880732</v>
      </c>
      <c r="H4" s="37">
        <v>0.280112568715295</v>
      </c>
    </row>
    <row r="5" spans="1:8">
      <c r="A5" s="37">
        <v>4</v>
      </c>
      <c r="B5" s="37">
        <v>15</v>
      </c>
      <c r="C5" s="37">
        <v>10451</v>
      </c>
      <c r="D5" s="37">
        <v>175705.60490170901</v>
      </c>
      <c r="E5" s="37">
        <v>182654.08827606801</v>
      </c>
      <c r="F5" s="37">
        <v>-6948.4833743589697</v>
      </c>
      <c r="G5" s="37">
        <v>182654.08827606801</v>
      </c>
      <c r="H5" s="37">
        <v>-3.9546168024895897E-2</v>
      </c>
    </row>
    <row r="6" spans="1:8">
      <c r="A6" s="37">
        <v>5</v>
      </c>
      <c r="B6" s="37">
        <v>16</v>
      </c>
      <c r="C6" s="37">
        <v>12336</v>
      </c>
      <c r="D6" s="37">
        <v>438465.11895384599</v>
      </c>
      <c r="E6" s="37">
        <v>408606.01816923101</v>
      </c>
      <c r="F6" s="37">
        <v>29859.100784615399</v>
      </c>
      <c r="G6" s="37">
        <v>408606.01816923101</v>
      </c>
      <c r="H6" s="37">
        <v>6.8099147443832206E-2</v>
      </c>
    </row>
    <row r="7" spans="1:8">
      <c r="A7" s="37">
        <v>6</v>
      </c>
      <c r="B7" s="37">
        <v>17</v>
      </c>
      <c r="C7" s="37">
        <v>29890</v>
      </c>
      <c r="D7" s="37">
        <v>431297.57988205098</v>
      </c>
      <c r="E7" s="37">
        <v>301993.35346495698</v>
      </c>
      <c r="F7" s="37">
        <v>129304.226417094</v>
      </c>
      <c r="G7" s="37">
        <v>301993.35346495698</v>
      </c>
      <c r="H7" s="37">
        <v>0.29980281005160098</v>
      </c>
    </row>
    <row r="8" spans="1:8">
      <c r="A8" s="37">
        <v>7</v>
      </c>
      <c r="B8" s="37">
        <v>18</v>
      </c>
      <c r="C8" s="37">
        <v>125886</v>
      </c>
      <c r="D8" s="37">
        <v>234620.68690854701</v>
      </c>
      <c r="E8" s="37">
        <v>190125.29792478599</v>
      </c>
      <c r="F8" s="37">
        <v>44495.388983760698</v>
      </c>
      <c r="G8" s="37">
        <v>190125.29792478599</v>
      </c>
      <c r="H8" s="37">
        <v>0.189648191598316</v>
      </c>
    </row>
    <row r="9" spans="1:8">
      <c r="A9" s="37">
        <v>8</v>
      </c>
      <c r="B9" s="37">
        <v>19</v>
      </c>
      <c r="C9" s="37">
        <v>20123</v>
      </c>
      <c r="D9" s="37">
        <v>173794.238432479</v>
      </c>
      <c r="E9" s="37">
        <v>163332.808716239</v>
      </c>
      <c r="F9" s="37">
        <v>10461.4297162393</v>
      </c>
      <c r="G9" s="37">
        <v>163332.808716239</v>
      </c>
      <c r="H9" s="37">
        <v>6.0194341369398899E-2</v>
      </c>
    </row>
    <row r="10" spans="1:8">
      <c r="A10" s="37">
        <v>9</v>
      </c>
      <c r="B10" s="37">
        <v>21</v>
      </c>
      <c r="C10" s="37">
        <v>222158</v>
      </c>
      <c r="D10" s="37">
        <v>947578.06817435904</v>
      </c>
      <c r="E10" s="37">
        <v>930055.30218974303</v>
      </c>
      <c r="F10" s="37">
        <v>17522.765984615398</v>
      </c>
      <c r="G10" s="37">
        <v>930055.30218974303</v>
      </c>
      <c r="H10" s="37">
        <v>1.8492160776130501E-2</v>
      </c>
    </row>
    <row r="11" spans="1:8">
      <c r="A11" s="37">
        <v>10</v>
      </c>
      <c r="B11" s="37">
        <v>22</v>
      </c>
      <c r="C11" s="37">
        <v>33101</v>
      </c>
      <c r="D11" s="37">
        <v>446838.81638888898</v>
      </c>
      <c r="E11" s="37">
        <v>401496.78776666702</v>
      </c>
      <c r="F11" s="37">
        <v>45342.028622222198</v>
      </c>
      <c r="G11" s="37">
        <v>401496.78776666702</v>
      </c>
      <c r="H11" s="37">
        <v>0.10147289572703699</v>
      </c>
    </row>
    <row r="12" spans="1:8">
      <c r="A12" s="37">
        <v>11</v>
      </c>
      <c r="B12" s="37">
        <v>23</v>
      </c>
      <c r="C12" s="37">
        <v>274651.34399999998</v>
      </c>
      <c r="D12" s="37">
        <v>2470067.9482136802</v>
      </c>
      <c r="E12" s="37">
        <v>2223098.7043452999</v>
      </c>
      <c r="F12" s="37">
        <v>246969.24386837601</v>
      </c>
      <c r="G12" s="37">
        <v>2223098.7043452999</v>
      </c>
      <c r="H12" s="37">
        <v>9.9984797603232506E-2</v>
      </c>
    </row>
    <row r="13" spans="1:8">
      <c r="A13" s="37">
        <v>12</v>
      </c>
      <c r="B13" s="37">
        <v>24</v>
      </c>
      <c r="C13" s="37">
        <v>39747</v>
      </c>
      <c r="D13" s="37">
        <v>794289.29630683805</v>
      </c>
      <c r="E13" s="37">
        <v>779667.63430683804</v>
      </c>
      <c r="F13" s="37">
        <v>14621.662</v>
      </c>
      <c r="G13" s="37">
        <v>779667.63430683804</v>
      </c>
      <c r="H13" s="37">
        <v>1.84084842487309E-2</v>
      </c>
    </row>
    <row r="14" spans="1:8">
      <c r="A14" s="37">
        <v>13</v>
      </c>
      <c r="B14" s="37">
        <v>25</v>
      </c>
      <c r="C14" s="37">
        <v>106704</v>
      </c>
      <c r="D14" s="37">
        <v>1277575.7328000001</v>
      </c>
      <c r="E14" s="37">
        <v>1182419.3119999999</v>
      </c>
      <c r="F14" s="37">
        <v>95156.420800000007</v>
      </c>
      <c r="G14" s="37">
        <v>1182419.3119999999</v>
      </c>
      <c r="H14" s="37">
        <v>7.4482019622782197E-2</v>
      </c>
    </row>
    <row r="15" spans="1:8">
      <c r="A15" s="37">
        <v>14</v>
      </c>
      <c r="B15" s="37">
        <v>26</v>
      </c>
      <c r="C15" s="37">
        <v>84005</v>
      </c>
      <c r="D15" s="37">
        <v>473965.76055946603</v>
      </c>
      <c r="E15" s="37">
        <v>433569.2041946</v>
      </c>
      <c r="F15" s="37">
        <v>40396.556364866497</v>
      </c>
      <c r="G15" s="37">
        <v>433569.2041946</v>
      </c>
      <c r="H15" s="37">
        <v>8.5230959124943301E-2</v>
      </c>
    </row>
    <row r="16" spans="1:8">
      <c r="A16" s="37">
        <v>15</v>
      </c>
      <c r="B16" s="37">
        <v>27</v>
      </c>
      <c r="C16" s="37">
        <v>181937.47500000001</v>
      </c>
      <c r="D16" s="37">
        <v>1459057.2852</v>
      </c>
      <c r="E16" s="37">
        <v>1302247.8958999999</v>
      </c>
      <c r="F16" s="37">
        <v>156809.38930000001</v>
      </c>
      <c r="G16" s="37">
        <v>1302247.8958999999</v>
      </c>
      <c r="H16" s="37">
        <v>0.107473086143088</v>
      </c>
    </row>
    <row r="17" spans="1:8">
      <c r="A17" s="37">
        <v>16</v>
      </c>
      <c r="B17" s="37">
        <v>29</v>
      </c>
      <c r="C17" s="37">
        <v>294189</v>
      </c>
      <c r="D17" s="37">
        <v>3962682.56339829</v>
      </c>
      <c r="E17" s="37">
        <v>3771804.1740589701</v>
      </c>
      <c r="F17" s="37">
        <v>190878.389339316</v>
      </c>
      <c r="G17" s="37">
        <v>3771804.1740589701</v>
      </c>
      <c r="H17" s="37">
        <v>4.8168983077873401E-2</v>
      </c>
    </row>
    <row r="18" spans="1:8">
      <c r="A18" s="37">
        <v>17</v>
      </c>
      <c r="B18" s="37">
        <v>31</v>
      </c>
      <c r="C18" s="37">
        <v>36965.741999999998</v>
      </c>
      <c r="D18" s="37">
        <v>345020.89619788999</v>
      </c>
      <c r="E18" s="37">
        <v>292715.748659526</v>
      </c>
      <c r="F18" s="37">
        <v>52305.147538363897</v>
      </c>
      <c r="G18" s="37">
        <v>292715.748659526</v>
      </c>
      <c r="H18" s="37">
        <v>0.15159994108984001</v>
      </c>
    </row>
    <row r="19" spans="1:8">
      <c r="A19" s="37">
        <v>18</v>
      </c>
      <c r="B19" s="37">
        <v>32</v>
      </c>
      <c r="C19" s="37">
        <v>36247.705999999998</v>
      </c>
      <c r="D19" s="37">
        <v>495642.28477106901</v>
      </c>
      <c r="E19" s="37">
        <v>466700.18563571002</v>
      </c>
      <c r="F19" s="37">
        <v>28942.099135358301</v>
      </c>
      <c r="G19" s="37">
        <v>466700.18563571002</v>
      </c>
      <c r="H19" s="37">
        <v>5.8393119442434797E-2</v>
      </c>
    </row>
    <row r="20" spans="1:8">
      <c r="A20" s="37">
        <v>19</v>
      </c>
      <c r="B20" s="37">
        <v>33</v>
      </c>
      <c r="C20" s="37">
        <v>38900.167000000001</v>
      </c>
      <c r="D20" s="37">
        <v>691603.77831251</v>
      </c>
      <c r="E20" s="37">
        <v>533981.08604925603</v>
      </c>
      <c r="F20" s="37">
        <v>157622.69226325501</v>
      </c>
      <c r="G20" s="37">
        <v>533981.08604925603</v>
      </c>
      <c r="H20" s="37">
        <v>0.22790895192598401</v>
      </c>
    </row>
    <row r="21" spans="1:8">
      <c r="A21" s="37">
        <v>20</v>
      </c>
      <c r="B21" s="37">
        <v>34</v>
      </c>
      <c r="C21" s="37">
        <v>52386.01</v>
      </c>
      <c r="D21" s="37">
        <v>327952.12445530598</v>
      </c>
      <c r="E21" s="37">
        <v>240761.34366386401</v>
      </c>
      <c r="F21" s="37">
        <v>87190.780791441503</v>
      </c>
      <c r="G21" s="37">
        <v>240761.34366386401</v>
      </c>
      <c r="H21" s="37">
        <v>0.26586435729378599</v>
      </c>
    </row>
    <row r="22" spans="1:8">
      <c r="A22" s="37">
        <v>21</v>
      </c>
      <c r="B22" s="37">
        <v>35</v>
      </c>
      <c r="C22" s="37">
        <v>51676.211000000003</v>
      </c>
      <c r="D22" s="37">
        <v>1445509.7992168099</v>
      </c>
      <c r="E22" s="37">
        <v>1374715.0664619501</v>
      </c>
      <c r="F22" s="37">
        <v>70794.732754867306</v>
      </c>
      <c r="G22" s="37">
        <v>1374715.0664619501</v>
      </c>
      <c r="H22" s="37">
        <v>4.8975615933717097E-2</v>
      </c>
    </row>
    <row r="23" spans="1:8">
      <c r="A23" s="37">
        <v>22</v>
      </c>
      <c r="B23" s="37">
        <v>36</v>
      </c>
      <c r="C23" s="37">
        <v>188917.00399999999</v>
      </c>
      <c r="D23" s="37">
        <v>780341.64250354003</v>
      </c>
      <c r="E23" s="37">
        <v>665955.47874687705</v>
      </c>
      <c r="F23" s="37">
        <v>114386.16375666299</v>
      </c>
      <c r="G23" s="37">
        <v>665955.47874687705</v>
      </c>
      <c r="H23" s="37">
        <v>0.146584723313858</v>
      </c>
    </row>
    <row r="24" spans="1:8">
      <c r="A24" s="37">
        <v>23</v>
      </c>
      <c r="B24" s="37">
        <v>37</v>
      </c>
      <c r="C24" s="37">
        <v>130735.37300000001</v>
      </c>
      <c r="D24" s="37">
        <v>871206.69645277201</v>
      </c>
      <c r="E24" s="37">
        <v>752471.40213661897</v>
      </c>
      <c r="F24" s="37">
        <v>118735.294316154</v>
      </c>
      <c r="G24" s="37">
        <v>752471.40213661897</v>
      </c>
      <c r="H24" s="37">
        <v>0.13628831688231899</v>
      </c>
    </row>
    <row r="25" spans="1:8">
      <c r="A25" s="37">
        <v>24</v>
      </c>
      <c r="B25" s="37">
        <v>38</v>
      </c>
      <c r="C25" s="37">
        <v>191846.06</v>
      </c>
      <c r="D25" s="37">
        <v>914749.05302477896</v>
      </c>
      <c r="E25" s="37">
        <v>881555.86805309705</v>
      </c>
      <c r="F25" s="37">
        <v>33193.184971681403</v>
      </c>
      <c r="G25" s="37">
        <v>881555.86805309705</v>
      </c>
      <c r="H25" s="37">
        <v>3.6286656828911003E-2</v>
      </c>
    </row>
    <row r="26" spans="1:8">
      <c r="A26" s="37">
        <v>25</v>
      </c>
      <c r="B26" s="37">
        <v>39</v>
      </c>
      <c r="C26" s="37">
        <v>82862.482000000004</v>
      </c>
      <c r="D26" s="37">
        <v>137583.09826484401</v>
      </c>
      <c r="E26" s="37">
        <v>100925.955328312</v>
      </c>
      <c r="F26" s="37">
        <v>36657.142936531498</v>
      </c>
      <c r="G26" s="37">
        <v>100925.955328312</v>
      </c>
      <c r="H26" s="37">
        <v>0.266436382076289</v>
      </c>
    </row>
    <row r="27" spans="1:8">
      <c r="A27" s="37">
        <v>26</v>
      </c>
      <c r="B27" s="37">
        <v>40</v>
      </c>
      <c r="C27" s="37">
        <v>1</v>
      </c>
      <c r="D27" s="37">
        <v>1.9658</v>
      </c>
      <c r="E27" s="37">
        <v>26.1006</v>
      </c>
      <c r="F27" s="37">
        <v>-24.134799999999998</v>
      </c>
      <c r="G27" s="37">
        <v>26.1006</v>
      </c>
      <c r="H27" s="37">
        <v>-12.277342557737301</v>
      </c>
    </row>
    <row r="28" spans="1:8">
      <c r="A28" s="37">
        <v>27</v>
      </c>
      <c r="B28" s="37">
        <v>42</v>
      </c>
      <c r="C28" s="37">
        <v>18668.402999999998</v>
      </c>
      <c r="D28" s="37">
        <v>325201.99060000002</v>
      </c>
      <c r="E28" s="37">
        <v>302307.14500000002</v>
      </c>
      <c r="F28" s="37">
        <v>22894.845600000001</v>
      </c>
      <c r="G28" s="37">
        <v>302307.14500000002</v>
      </c>
      <c r="H28" s="37">
        <v>7.0401923302372299E-2</v>
      </c>
    </row>
    <row r="29" spans="1:8">
      <c r="A29" s="37">
        <v>28</v>
      </c>
      <c r="B29" s="37">
        <v>75</v>
      </c>
      <c r="C29" s="37">
        <v>1009</v>
      </c>
      <c r="D29" s="37">
        <v>162564.95726495699</v>
      </c>
      <c r="E29" s="37">
        <v>151179.57692307699</v>
      </c>
      <c r="F29" s="37">
        <v>11385.3803418803</v>
      </c>
      <c r="G29" s="37">
        <v>151179.57692307699</v>
      </c>
      <c r="H29" s="37">
        <v>7.0035883092097295E-2</v>
      </c>
    </row>
    <row r="30" spans="1:8">
      <c r="A30" s="37">
        <v>29</v>
      </c>
      <c r="B30" s="37">
        <v>76</v>
      </c>
      <c r="C30" s="37">
        <v>3467</v>
      </c>
      <c r="D30" s="37">
        <v>662893.91797435901</v>
      </c>
      <c r="E30" s="37">
        <v>635091.06837008498</v>
      </c>
      <c r="F30" s="37">
        <v>27802.849604273499</v>
      </c>
      <c r="G30" s="37">
        <v>635091.06837008498</v>
      </c>
      <c r="H30" s="37">
        <v>4.1941627235368498E-2</v>
      </c>
    </row>
    <row r="31" spans="1:8" ht="14.25">
      <c r="A31" s="30">
        <v>30</v>
      </c>
      <c r="B31" s="31">
        <v>99</v>
      </c>
      <c r="C31" s="30">
        <v>25</v>
      </c>
      <c r="D31" s="30">
        <v>11282.3916496483</v>
      </c>
      <c r="E31" s="30">
        <v>10198.809015959499</v>
      </c>
      <c r="F31" s="30">
        <v>1083.5826336888299</v>
      </c>
      <c r="G31" s="30">
        <v>10198.809015959499</v>
      </c>
      <c r="H31" s="30">
        <v>9.6041926865976804E-2</v>
      </c>
    </row>
    <row r="32" spans="1:8" ht="14.25">
      <c r="A32" s="30">
        <v>31</v>
      </c>
      <c r="B32" s="33">
        <v>9101</v>
      </c>
      <c r="C32" s="34">
        <v>-1</v>
      </c>
      <c r="D32" s="34">
        <v>-8.5470000000000006</v>
      </c>
      <c r="E32" s="34">
        <v>-1E-4</v>
      </c>
      <c r="F32" s="30">
        <v>-8.5469000000000008</v>
      </c>
      <c r="G32" s="30">
        <v>-1E-4</v>
      </c>
      <c r="H32" s="30">
        <v>0.99998829998829997</v>
      </c>
    </row>
    <row r="33" spans="1:8" ht="14.25">
      <c r="A33" s="30"/>
      <c r="B33" s="33">
        <v>70</v>
      </c>
      <c r="C33" s="34">
        <v>102</v>
      </c>
      <c r="D33" s="34">
        <v>297495.82</v>
      </c>
      <c r="E33" s="34">
        <v>299266.55</v>
      </c>
      <c r="F33" s="30"/>
      <c r="G33" s="30"/>
      <c r="H33" s="30"/>
    </row>
    <row r="34" spans="1:8" ht="14.25">
      <c r="A34" s="30"/>
      <c r="B34" s="33">
        <v>71</v>
      </c>
      <c r="C34" s="34">
        <v>188</v>
      </c>
      <c r="D34" s="34">
        <v>535292.38</v>
      </c>
      <c r="E34" s="34">
        <v>630918.1</v>
      </c>
      <c r="F34" s="30"/>
      <c r="G34" s="30"/>
      <c r="H34" s="30"/>
    </row>
    <row r="35" spans="1:8" ht="14.25">
      <c r="A35" s="30"/>
      <c r="B35" s="33">
        <v>72</v>
      </c>
      <c r="C35" s="34">
        <v>99</v>
      </c>
      <c r="D35" s="34">
        <v>312295.7</v>
      </c>
      <c r="E35" s="34">
        <v>339825.64</v>
      </c>
      <c r="F35" s="30"/>
      <c r="G35" s="30"/>
      <c r="H35" s="30"/>
    </row>
    <row r="36" spans="1:8" ht="14.25">
      <c r="A36" s="30"/>
      <c r="B36" s="33">
        <v>73</v>
      </c>
      <c r="C36" s="34">
        <v>123</v>
      </c>
      <c r="D36" s="34">
        <v>297865.88</v>
      </c>
      <c r="E36" s="34">
        <v>364129.04</v>
      </c>
      <c r="F36" s="30"/>
      <c r="G36" s="30"/>
      <c r="H36" s="30"/>
    </row>
    <row r="37" spans="1:8" ht="14.25">
      <c r="A37" s="30"/>
      <c r="B37" s="33">
        <v>74</v>
      </c>
      <c r="C37" s="34">
        <v>13</v>
      </c>
      <c r="D37" s="34">
        <v>4.5</v>
      </c>
      <c r="E37" s="34">
        <v>277.81</v>
      </c>
      <c r="F37" s="30"/>
      <c r="G37" s="30"/>
      <c r="H37" s="30"/>
    </row>
    <row r="38" spans="1:8" ht="14.25">
      <c r="A38" s="30"/>
      <c r="B38" s="33">
        <v>77</v>
      </c>
      <c r="C38" s="34">
        <v>270</v>
      </c>
      <c r="D38" s="34">
        <v>411711.06</v>
      </c>
      <c r="E38" s="34">
        <v>465710.14</v>
      </c>
      <c r="F38" s="30"/>
      <c r="G38" s="30"/>
      <c r="H38" s="30"/>
    </row>
    <row r="39" spans="1:8" ht="14.25">
      <c r="A39" s="30"/>
      <c r="B39" s="31">
        <v>78</v>
      </c>
      <c r="C39" s="30">
        <v>155</v>
      </c>
      <c r="D39" s="30">
        <v>208156.47</v>
      </c>
      <c r="E39" s="30">
        <v>197674.78</v>
      </c>
      <c r="F39" s="30"/>
      <c r="G39" s="30"/>
      <c r="H39" s="30"/>
    </row>
    <row r="40" spans="1:8" ht="14.25">
      <c r="A40" s="30"/>
      <c r="B40" s="31"/>
      <c r="C40" s="30"/>
      <c r="D40" s="30"/>
      <c r="E40" s="30"/>
      <c r="F40" s="30"/>
      <c r="G40" s="30"/>
      <c r="H40" s="30"/>
    </row>
    <row r="41" spans="1:8" ht="14.25">
      <c r="A41" s="30"/>
      <c r="B41" s="31"/>
      <c r="C41" s="30"/>
      <c r="D41" s="30"/>
      <c r="E41" s="30"/>
      <c r="F41" s="30"/>
      <c r="G41" s="30"/>
      <c r="H41" s="30"/>
    </row>
    <row r="42" spans="1:8" ht="14.25">
      <c r="A42" s="30"/>
      <c r="B42" s="31"/>
      <c r="C42" s="31"/>
      <c r="D42" s="31"/>
      <c r="E42" s="31"/>
      <c r="F42" s="31"/>
      <c r="G42" s="31"/>
      <c r="H42" s="31"/>
    </row>
    <row r="43" spans="1:8" ht="14.25">
      <c r="A43" s="30"/>
      <c r="B43" s="31"/>
      <c r="C43" s="31"/>
      <c r="D43" s="31"/>
      <c r="E43" s="31"/>
      <c r="F43" s="31"/>
      <c r="G43" s="31"/>
      <c r="H43" s="31"/>
    </row>
    <row r="44" spans="1:8" ht="14.25">
      <c r="A44" s="30"/>
      <c r="B44" s="31"/>
      <c r="C44" s="30"/>
      <c r="D44" s="30"/>
      <c r="E44" s="30"/>
      <c r="F44" s="30"/>
      <c r="G44" s="30"/>
      <c r="H44" s="30"/>
    </row>
    <row r="45" spans="1:8" ht="14.25">
      <c r="A45" s="30"/>
      <c r="B45" s="31"/>
      <c r="C45" s="30"/>
      <c r="D45" s="30"/>
      <c r="E45" s="30"/>
      <c r="F45" s="30"/>
      <c r="G45" s="30"/>
      <c r="H45" s="30"/>
    </row>
    <row r="46" spans="1:8" ht="14.25">
      <c r="A46" s="30"/>
      <c r="B46" s="31"/>
      <c r="C46" s="30"/>
      <c r="D46" s="30"/>
      <c r="E46" s="30"/>
      <c r="F46" s="30"/>
      <c r="G46" s="30"/>
      <c r="H46" s="30"/>
    </row>
    <row r="47" spans="1:8" ht="14.25">
      <c r="A47" s="30"/>
      <c r="B47" s="31"/>
      <c r="C47" s="30"/>
      <c r="D47" s="30"/>
      <c r="E47" s="30"/>
      <c r="F47" s="30"/>
      <c r="G47" s="30"/>
      <c r="H47" s="30"/>
    </row>
    <row r="48" spans="1:8" ht="14.25">
      <c r="A48" s="30"/>
      <c r="B48" s="31"/>
      <c r="C48" s="30"/>
      <c r="D48" s="30"/>
      <c r="E48" s="30"/>
      <c r="F48" s="30"/>
      <c r="G48" s="30"/>
      <c r="H48" s="30"/>
    </row>
    <row r="49" spans="1:8" ht="14.25">
      <c r="A49" s="30"/>
      <c r="B49" s="31"/>
      <c r="C49" s="30"/>
      <c r="D49" s="30"/>
      <c r="E49" s="30"/>
      <c r="F49" s="30"/>
      <c r="G49" s="30"/>
      <c r="H49" s="30"/>
    </row>
    <row r="50" spans="1:8" ht="14.25">
      <c r="A50" s="30"/>
      <c r="B50" s="31"/>
      <c r="C50" s="30"/>
      <c r="D50" s="30"/>
      <c r="E50" s="30"/>
      <c r="F50" s="30"/>
      <c r="G50" s="30"/>
      <c r="H50" s="30"/>
    </row>
    <row r="51" spans="1:8" ht="14.25">
      <c r="A51" s="30"/>
      <c r="B51" s="31"/>
      <c r="C51" s="30"/>
      <c r="D51" s="30"/>
      <c r="E51" s="30"/>
      <c r="F51" s="30"/>
      <c r="G51" s="30"/>
      <c r="H51" s="30"/>
    </row>
    <row r="52" spans="1:8" ht="14.25">
      <c r="A52" s="30"/>
      <c r="B52" s="31"/>
      <c r="C52" s="30"/>
      <c r="D52" s="30"/>
      <c r="E52" s="30"/>
      <c r="F52" s="30"/>
      <c r="G52" s="30"/>
      <c r="H52" s="30"/>
    </row>
    <row r="53" spans="1:8" ht="14.25">
      <c r="A53" s="30"/>
      <c r="B53" s="31"/>
      <c r="C53" s="30"/>
      <c r="D53" s="30"/>
      <c r="E53" s="30"/>
      <c r="F53" s="30"/>
      <c r="G53" s="30"/>
      <c r="H53" s="30"/>
    </row>
    <row r="54" spans="1:8" ht="14.25">
      <c r="A54" s="30"/>
      <c r="B54" s="31"/>
      <c r="C54" s="30"/>
      <c r="D54" s="30"/>
      <c r="E54" s="30"/>
      <c r="F54" s="30"/>
      <c r="G54" s="30"/>
      <c r="H54" s="30"/>
    </row>
    <row r="55" spans="1:8" ht="14.25">
      <c r="A55" s="30"/>
      <c r="B55" s="31"/>
      <c r="C55" s="30"/>
      <c r="D55" s="30"/>
      <c r="E55" s="30"/>
      <c r="F55" s="30"/>
      <c r="G55" s="30"/>
      <c r="H55" s="30"/>
    </row>
    <row r="56" spans="1:8" ht="14.25">
      <c r="A56" s="30"/>
      <c r="B56" s="31"/>
      <c r="C56" s="30"/>
      <c r="D56" s="30"/>
      <c r="E56" s="30"/>
      <c r="F56" s="30"/>
      <c r="G56" s="30"/>
      <c r="H56" s="30"/>
    </row>
    <row r="57" spans="1:8" ht="14.25">
      <c r="A57" s="30"/>
      <c r="B57" s="31"/>
      <c r="C57" s="30"/>
      <c r="D57" s="30"/>
      <c r="E57" s="30"/>
      <c r="F57" s="30"/>
      <c r="G57" s="30"/>
      <c r="H57" s="30"/>
    </row>
    <row r="58" spans="1:8" ht="14.25">
      <c r="A58" s="30"/>
      <c r="B58" s="31"/>
      <c r="C58" s="30"/>
      <c r="D58" s="30"/>
      <c r="E58" s="30"/>
      <c r="F58" s="30"/>
      <c r="G58" s="30"/>
      <c r="H58" s="30"/>
    </row>
    <row r="59" spans="1:8" ht="14.25">
      <c r="A59" s="30"/>
      <c r="B59" s="31"/>
      <c r="C59" s="30"/>
      <c r="D59" s="30"/>
      <c r="E59" s="30"/>
      <c r="F59" s="30"/>
      <c r="G59" s="30"/>
      <c r="H59" s="30"/>
    </row>
    <row r="60" spans="1:8" ht="14.25">
      <c r="A60" s="30"/>
      <c r="B60" s="31"/>
      <c r="C60" s="30"/>
      <c r="D60" s="30"/>
      <c r="E60" s="30"/>
      <c r="F60" s="30"/>
      <c r="G60" s="30"/>
      <c r="H60" s="30"/>
    </row>
    <row r="61" spans="1:8" ht="14.25">
      <c r="A61" s="30"/>
      <c r="B61" s="31"/>
      <c r="C61" s="30"/>
      <c r="D61" s="30"/>
      <c r="E61" s="30"/>
      <c r="F61" s="30"/>
      <c r="G61" s="30"/>
      <c r="H61" s="30"/>
    </row>
    <row r="62" spans="1:8" ht="14.25">
      <c r="A62" s="30"/>
      <c r="B62" s="31"/>
      <c r="C62" s="30"/>
      <c r="D62" s="30"/>
      <c r="E62" s="30"/>
      <c r="F62" s="30"/>
      <c r="G62" s="30"/>
      <c r="H62" s="30"/>
    </row>
  </sheetData>
  <phoneticPr fontId="2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yangjin</cp:lastModifiedBy>
  <dcterms:created xsi:type="dcterms:W3CDTF">2013-06-21T00:28:37Z</dcterms:created>
  <dcterms:modified xsi:type="dcterms:W3CDTF">2015-11-30T01:02:40Z</dcterms:modified>
</cp:coreProperties>
</file>