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<sst xmlns="http://schemas.openxmlformats.org/spreadsheetml/2006/main" count="118" uniqueCount="76">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</sst>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14170746.211099993</v>
      </c>
      <c r="F3" s="25">
        <f>RA!I7</f>
        <v>1544651.2971000001</v>
      </c>
      <c r="G3" s="16">
        <f>SUM(G4:G40)</f>
        <v>12626094.913999999</v>
      </c>
      <c r="H3" s="27">
        <f>RA!J7</f>
        <v>10.900281990020201</v>
      </c>
      <c r="I3" s="20">
        <f>SUM(I4:I40)</f>
        <v>14170750.89767587</v>
      </c>
      <c r="J3" s="21">
        <f>SUM(J4:J40)</f>
        <v>12626094.888699386</v>
      </c>
      <c r="K3" s="22">
        <f>E3-I3</f>
        <v>-4.6865758765488863</v>
      </c>
      <c r="L3" s="22">
        <f>G3-J3</f>
        <v>2.5300612673163414E-2</v>
      </c>
    </row>
    <row r="4" spans="1:13">
      <c r="A4" s="63">
        <f>RA!A8</f>
        <v>42341</v>
      </c>
      <c r="B4" s="12">
        <v>12</v>
      </c>
      <c r="C4" s="61" t="s">
        <v>6</v>
      </c>
      <c r="D4" s="61"/>
      <c r="E4" s="15">
        <f>VLOOKUP(C4,RA!B8:D36,3,0)</f>
        <v>517647.51069999998</v>
      </c>
      <c r="F4" s="25">
        <f>VLOOKUP(C4,RA!B8:I39,8,0)</f>
        <v>126810.38129999999</v>
      </c>
      <c r="G4" s="16">
        <f t="shared" ref="G4:G40" si="0">E4-F4</f>
        <v>390837.12939999998</v>
      </c>
      <c r="H4" s="27">
        <f>RA!J8</f>
        <v>24.4974386389916</v>
      </c>
      <c r="I4" s="20">
        <f>VLOOKUP(B4,RMS!B:D,3,FALSE)</f>
        <v>517648.14644187997</v>
      </c>
      <c r="J4" s="21">
        <f>VLOOKUP(B4,RMS!B:E,4,FALSE)</f>
        <v>390837.14338461502</v>
      </c>
      <c r="K4" s="22">
        <f t="shared" ref="K4:K40" si="1">E4-I4</f>
        <v>-0.63574187998892739</v>
      </c>
      <c r="L4" s="22">
        <f t="shared" ref="L4:L40" si="2">G4-J4</f>
        <v>-1.3984615041408688E-2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63300.549299999999</v>
      </c>
      <c r="F5" s="25">
        <f>VLOOKUP(C5,RA!B9:I40,8,0)</f>
        <v>14501.7618</v>
      </c>
      <c r="G5" s="16">
        <f t="shared" si="0"/>
        <v>48798.787499999999</v>
      </c>
      <c r="H5" s="27">
        <f>RA!J9</f>
        <v>22.9093775020369</v>
      </c>
      <c r="I5" s="20">
        <f>VLOOKUP(B5,RMS!B:D,3,FALSE)</f>
        <v>63300.588811209404</v>
      </c>
      <c r="J5" s="21">
        <f>VLOOKUP(B5,RMS!B:E,4,FALSE)</f>
        <v>48798.769777989597</v>
      </c>
      <c r="K5" s="22">
        <f t="shared" si="1"/>
        <v>-3.9511209404736292E-2</v>
      </c>
      <c r="L5" s="22">
        <f t="shared" si="2"/>
        <v>1.7722010401485022E-2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88376.611399999994</v>
      </c>
      <c r="F6" s="25">
        <f>VLOOKUP(C6,RA!B10:I41,8,0)</f>
        <v>26851.143800000002</v>
      </c>
      <c r="G6" s="16">
        <f t="shared" si="0"/>
        <v>61525.467599999989</v>
      </c>
      <c r="H6" s="27">
        <f>RA!J10</f>
        <v>30.382635603066401</v>
      </c>
      <c r="I6" s="20">
        <f>VLOOKUP(B6,RMS!B:D,3,FALSE)</f>
        <v>88378.377868739102</v>
      </c>
      <c r="J6" s="21">
        <f>VLOOKUP(B6,RMS!B:E,4,FALSE)</f>
        <v>61525.466770638697</v>
      </c>
      <c r="K6" s="22">
        <f>E6-I6</f>
        <v>-1.7664687391079497</v>
      </c>
      <c r="L6" s="22">
        <f t="shared" si="2"/>
        <v>8.2936129183508456E-4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62268.9542</v>
      </c>
      <c r="F7" s="25">
        <f>VLOOKUP(C7,RA!B11:I42,8,0)</f>
        <v>13713.8578</v>
      </c>
      <c r="G7" s="16">
        <f t="shared" si="0"/>
        <v>48555.096400000002</v>
      </c>
      <c r="H7" s="27">
        <f>RA!J11</f>
        <v>22.023587799391699</v>
      </c>
      <c r="I7" s="20">
        <f>VLOOKUP(B7,RMS!B:D,3,FALSE)</f>
        <v>62268.9852649573</v>
      </c>
      <c r="J7" s="21">
        <f>VLOOKUP(B7,RMS!B:E,4,FALSE)</f>
        <v>48555.096340170901</v>
      </c>
      <c r="K7" s="22">
        <f t="shared" si="1"/>
        <v>-3.1064957300259266E-2</v>
      </c>
      <c r="L7" s="22">
        <f t="shared" si="2"/>
        <v>5.982910079183057E-5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183332.5729</v>
      </c>
      <c r="F8" s="25">
        <f>VLOOKUP(C8,RA!B12:I43,8,0)</f>
        <v>28303.956900000001</v>
      </c>
      <c r="G8" s="16">
        <f t="shared" si="0"/>
        <v>155028.61600000001</v>
      </c>
      <c r="H8" s="27">
        <f>RA!J12</f>
        <v>15.4385859819022</v>
      </c>
      <c r="I8" s="20">
        <f>VLOOKUP(B8,RMS!B:D,3,FALSE)</f>
        <v>183332.57471367501</v>
      </c>
      <c r="J8" s="21">
        <f>VLOOKUP(B8,RMS!B:E,4,FALSE)</f>
        <v>155028.61678717899</v>
      </c>
      <c r="K8" s="22">
        <f t="shared" si="1"/>
        <v>-1.8136750150006264E-3</v>
      </c>
      <c r="L8" s="22">
        <f t="shared" si="2"/>
        <v>-7.8717898577451706E-4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281339.31439999997</v>
      </c>
      <c r="F9" s="25">
        <f>VLOOKUP(C9,RA!B13:I44,8,0)</f>
        <v>82014.710999999996</v>
      </c>
      <c r="G9" s="16">
        <f t="shared" si="0"/>
        <v>199324.60339999996</v>
      </c>
      <c r="H9" s="27">
        <f>RA!J13</f>
        <v>29.151528706504902</v>
      </c>
      <c r="I9" s="20">
        <f>VLOOKUP(B9,RMS!B:D,3,FALSE)</f>
        <v>281339.50492906</v>
      </c>
      <c r="J9" s="21">
        <f>VLOOKUP(B9,RMS!B:E,4,FALSE)</f>
        <v>199324.60080598301</v>
      </c>
      <c r="K9" s="22">
        <f t="shared" si="1"/>
        <v>-0.1905290600261651</v>
      </c>
      <c r="L9" s="22">
        <f t="shared" si="2"/>
        <v>2.5940169580280781E-3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146225.95269999999</v>
      </c>
      <c r="F10" s="25">
        <f>VLOOKUP(C10,RA!B14:I44,8,0)</f>
        <v>27639.200700000001</v>
      </c>
      <c r="G10" s="16">
        <f t="shared" si="0"/>
        <v>118586.75199999999</v>
      </c>
      <c r="H10" s="27">
        <f>RA!J14</f>
        <v>18.901706700933701</v>
      </c>
      <c r="I10" s="20">
        <f>VLOOKUP(B10,RMS!B:D,3,FALSE)</f>
        <v>146225.95306153799</v>
      </c>
      <c r="J10" s="21">
        <f>VLOOKUP(B10,RMS!B:E,4,FALSE)</f>
        <v>118586.75149829</v>
      </c>
      <c r="K10" s="22">
        <f t="shared" si="1"/>
        <v>-3.6153799737803638E-4</v>
      </c>
      <c r="L10" s="22">
        <f t="shared" si="2"/>
        <v>5.0170999020338058E-4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88594.035499999998</v>
      </c>
      <c r="F11" s="25">
        <f>VLOOKUP(C11,RA!B15:I45,8,0)</f>
        <v>11866.9326</v>
      </c>
      <c r="G11" s="16">
        <f t="shared" si="0"/>
        <v>76727.102899999998</v>
      </c>
      <c r="H11" s="27">
        <f>RA!J15</f>
        <v>13.394730845057801</v>
      </c>
      <c r="I11" s="20">
        <f>VLOOKUP(B11,RMS!B:D,3,FALSE)</f>
        <v>88594.125129914493</v>
      </c>
      <c r="J11" s="21">
        <f>VLOOKUP(B11,RMS!B:E,4,FALSE)</f>
        <v>76727.104935897398</v>
      </c>
      <c r="K11" s="22">
        <f t="shared" si="1"/>
        <v>-8.9629914495162666E-2</v>
      </c>
      <c r="L11" s="22">
        <f t="shared" si="2"/>
        <v>-2.035897399764508E-3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483103.59049999999</v>
      </c>
      <c r="F12" s="25">
        <f>VLOOKUP(C12,RA!B16:I46,8,0)</f>
        <v>28361.0795</v>
      </c>
      <c r="G12" s="16">
        <f t="shared" si="0"/>
        <v>454742.511</v>
      </c>
      <c r="H12" s="27">
        <f>RA!J16</f>
        <v>5.8706000240335596</v>
      </c>
      <c r="I12" s="20">
        <f>VLOOKUP(B12,RMS!B:D,3,FALSE)</f>
        <v>483103.24233846198</v>
      </c>
      <c r="J12" s="21">
        <f>VLOOKUP(B12,RMS!B:E,4,FALSE)</f>
        <v>454742.51071538503</v>
      </c>
      <c r="K12" s="22">
        <f t="shared" si="1"/>
        <v>0.34816153801511973</v>
      </c>
      <c r="L12" s="22">
        <f t="shared" si="2"/>
        <v>2.8461497277021408E-4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427366.19829999999</v>
      </c>
      <c r="F13" s="25">
        <f>VLOOKUP(C13,RA!B17:I47,8,0)</f>
        <v>57844.811300000001</v>
      </c>
      <c r="G13" s="16">
        <f t="shared" si="0"/>
        <v>369521.38699999999</v>
      </c>
      <c r="H13" s="27">
        <f>RA!J17</f>
        <v>13.535186341385501</v>
      </c>
      <c r="I13" s="20">
        <f>VLOOKUP(B13,RMS!B:D,3,FALSE)</f>
        <v>427366.17557863198</v>
      </c>
      <c r="J13" s="21">
        <f>VLOOKUP(B13,RMS!B:E,4,FALSE)</f>
        <v>369521.38550512801</v>
      </c>
      <c r="K13" s="22">
        <f t="shared" si="1"/>
        <v>2.2721368004567921E-2</v>
      </c>
      <c r="L13" s="22">
        <f t="shared" si="2"/>
        <v>1.4948719763197005E-3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1141550.7586000001</v>
      </c>
      <c r="F14" s="25">
        <f>VLOOKUP(C14,RA!B18:I48,8,0)</f>
        <v>159940.908</v>
      </c>
      <c r="G14" s="16">
        <f t="shared" si="0"/>
        <v>981609.85060000001</v>
      </c>
      <c r="H14" s="27">
        <f>RA!J18</f>
        <v>14.0108450539818</v>
      </c>
      <c r="I14" s="20">
        <f>VLOOKUP(B14,RMS!B:D,3,FALSE)</f>
        <v>1141550.79258547</v>
      </c>
      <c r="J14" s="21">
        <f>VLOOKUP(B14,RMS!B:E,4,FALSE)</f>
        <v>981609.85202478606</v>
      </c>
      <c r="K14" s="22">
        <f t="shared" si="1"/>
        <v>-3.3985469955950975E-2</v>
      </c>
      <c r="L14" s="22">
        <f t="shared" si="2"/>
        <v>-1.4247860526666045E-3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483122.74570000003</v>
      </c>
      <c r="F15" s="25">
        <f>VLOOKUP(C15,RA!B19:I49,8,0)</f>
        <v>38651.618000000002</v>
      </c>
      <c r="G15" s="16">
        <f t="shared" si="0"/>
        <v>444471.12770000001</v>
      </c>
      <c r="H15" s="27">
        <f>RA!J19</f>
        <v>8.00037223335395</v>
      </c>
      <c r="I15" s="20">
        <f>VLOOKUP(B15,RMS!B:D,3,FALSE)</f>
        <v>483122.79348034202</v>
      </c>
      <c r="J15" s="21">
        <f>VLOOKUP(B15,RMS!B:E,4,FALSE)</f>
        <v>444471.12744786299</v>
      </c>
      <c r="K15" s="22">
        <f t="shared" si="1"/>
        <v>-4.7780341992620379E-2</v>
      </c>
      <c r="L15" s="22">
        <f t="shared" si="2"/>
        <v>2.5213701883330941E-4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917605.51679999998</v>
      </c>
      <c r="F16" s="25">
        <f>VLOOKUP(C16,RA!B20:I50,8,0)</f>
        <v>80729.318499999994</v>
      </c>
      <c r="G16" s="16">
        <f t="shared" si="0"/>
        <v>836876.19830000005</v>
      </c>
      <c r="H16" s="27">
        <f>RA!J20</f>
        <v>8.7978240128209304</v>
      </c>
      <c r="I16" s="20">
        <f>VLOOKUP(B16,RMS!B:D,3,FALSE)</f>
        <v>917605.64260000002</v>
      </c>
      <c r="J16" s="21">
        <f>VLOOKUP(B16,RMS!B:E,4,FALSE)</f>
        <v>836876.19830000005</v>
      </c>
      <c r="K16" s="22">
        <f t="shared" si="1"/>
        <v>-0.12580000003799796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287770.99599999998</v>
      </c>
      <c r="F17" s="25">
        <f>VLOOKUP(C17,RA!B21:I51,8,0)</f>
        <v>40183.074399999998</v>
      </c>
      <c r="G17" s="16">
        <f t="shared" si="0"/>
        <v>247587.9216</v>
      </c>
      <c r="H17" s="27">
        <f>RA!J21</f>
        <v>13.9635595520544</v>
      </c>
      <c r="I17" s="20">
        <f>VLOOKUP(B17,RMS!B:D,3,FALSE)</f>
        <v>287770.97300176998</v>
      </c>
      <c r="J17" s="21">
        <f>VLOOKUP(B17,RMS!B:E,4,FALSE)</f>
        <v>247587.92165132699</v>
      </c>
      <c r="K17" s="22">
        <f t="shared" si="1"/>
        <v>2.2998230007942766E-2</v>
      </c>
      <c r="L17" s="22">
        <f t="shared" si="2"/>
        <v>-5.1326991524547338E-5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876661.36640000006</v>
      </c>
      <c r="F18" s="25">
        <f>VLOOKUP(C18,RA!B22:I52,8,0)</f>
        <v>96624.866699999999</v>
      </c>
      <c r="G18" s="16">
        <f t="shared" si="0"/>
        <v>780036.49970000004</v>
      </c>
      <c r="H18" s="27">
        <f>RA!J22</f>
        <v>11.0219145502885</v>
      </c>
      <c r="I18" s="20">
        <f>VLOOKUP(B18,RMS!B:D,3,FALSE)</f>
        <v>876662.25100000005</v>
      </c>
      <c r="J18" s="21">
        <f>VLOOKUP(B18,RMS!B:E,4,FALSE)</f>
        <v>780036.50150000001</v>
      </c>
      <c r="K18" s="22">
        <f t="shared" si="1"/>
        <v>-0.88459999999031425</v>
      </c>
      <c r="L18" s="22">
        <f t="shared" si="2"/>
        <v>-1.7999999690800905E-3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2196001.2489</v>
      </c>
      <c r="F19" s="25">
        <f>VLOOKUP(C19,RA!B23:I53,8,0)</f>
        <v>183052.9669</v>
      </c>
      <c r="G19" s="16">
        <f t="shared" si="0"/>
        <v>2012948.2820000001</v>
      </c>
      <c r="H19" s="27">
        <f>RA!J23</f>
        <v>8.3357405644324292</v>
      </c>
      <c r="I19" s="20">
        <f>VLOOKUP(B19,RMS!B:D,3,FALSE)</f>
        <v>2196002.7418418801</v>
      </c>
      <c r="J19" s="21">
        <f>VLOOKUP(B19,RMS!B:E,4,FALSE)</f>
        <v>2012948.3026324799</v>
      </c>
      <c r="K19" s="22">
        <f t="shared" si="1"/>
        <v>-1.492941880133003</v>
      </c>
      <c r="L19" s="22">
        <f t="shared" si="2"/>
        <v>-2.0632479805499315E-2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269012.85100000002</v>
      </c>
      <c r="F20" s="25">
        <f>VLOOKUP(C20,RA!B24:I54,8,0)</f>
        <v>35654.6181</v>
      </c>
      <c r="G20" s="16">
        <f t="shared" si="0"/>
        <v>233358.23290000003</v>
      </c>
      <c r="H20" s="27">
        <f>RA!J24</f>
        <v>13.2538716895722</v>
      </c>
      <c r="I20" s="20">
        <f>VLOOKUP(B20,RMS!B:D,3,FALSE)</f>
        <v>269012.87193974701</v>
      </c>
      <c r="J20" s="21">
        <f>VLOOKUP(B20,RMS!B:E,4,FALSE)</f>
        <v>233358.225730426</v>
      </c>
      <c r="K20" s="22">
        <f t="shared" si="1"/>
        <v>-2.0939746988005936E-2</v>
      </c>
      <c r="L20" s="22">
        <f t="shared" si="2"/>
        <v>7.1695740334689617E-3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335321.94559999998</v>
      </c>
      <c r="F21" s="25">
        <f>VLOOKUP(C21,RA!B25:I55,8,0)</f>
        <v>22742.271499999999</v>
      </c>
      <c r="G21" s="16">
        <f t="shared" si="0"/>
        <v>312579.6741</v>
      </c>
      <c r="H21" s="27">
        <f>RA!J25</f>
        <v>6.7822198333326096</v>
      </c>
      <c r="I21" s="20">
        <f>VLOOKUP(B21,RMS!B:D,3,FALSE)</f>
        <v>335321.93381738098</v>
      </c>
      <c r="J21" s="21">
        <f>VLOOKUP(B21,RMS!B:E,4,FALSE)</f>
        <v>312579.67479304801</v>
      </c>
      <c r="K21" s="22">
        <f t="shared" si="1"/>
        <v>1.1782618996221572E-2</v>
      </c>
      <c r="L21" s="22">
        <f t="shared" si="2"/>
        <v>-6.9304800126701593E-4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624658.00659999996</v>
      </c>
      <c r="F22" s="25">
        <f>VLOOKUP(C22,RA!B26:I56,8,0)</f>
        <v>109268.5704</v>
      </c>
      <c r="G22" s="16">
        <f t="shared" si="0"/>
        <v>515389.4362</v>
      </c>
      <c r="H22" s="27">
        <f>RA!J26</f>
        <v>17.4925429988077</v>
      </c>
      <c r="I22" s="20">
        <f>VLOOKUP(B22,RMS!B:D,3,FALSE)</f>
        <v>624657.97795702994</v>
      </c>
      <c r="J22" s="21">
        <f>VLOOKUP(B22,RMS!B:E,4,FALSE)</f>
        <v>515389.417090028</v>
      </c>
      <c r="K22" s="22">
        <f t="shared" si="1"/>
        <v>2.8642970020882785E-2</v>
      </c>
      <c r="L22" s="22">
        <f t="shared" si="2"/>
        <v>1.9109971995931119E-2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216882.43799999999</v>
      </c>
      <c r="F23" s="25">
        <f>VLOOKUP(C23,RA!B27:I57,8,0)</f>
        <v>59244.387600000002</v>
      </c>
      <c r="G23" s="16">
        <f t="shared" si="0"/>
        <v>157638.05040000001</v>
      </c>
      <c r="H23" s="27">
        <f>RA!J27</f>
        <v>27.316360027269699</v>
      </c>
      <c r="I23" s="20">
        <f>VLOOKUP(B23,RMS!B:D,3,FALSE)</f>
        <v>216882.29029270099</v>
      </c>
      <c r="J23" s="21">
        <f>VLOOKUP(B23,RMS!B:E,4,FALSE)</f>
        <v>157638.07055636501</v>
      </c>
      <c r="K23" s="22">
        <f t="shared" si="1"/>
        <v>0.14770729900919832</v>
      </c>
      <c r="L23" s="22">
        <f t="shared" si="2"/>
        <v>-2.0156365004368126E-2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1128234.4719</v>
      </c>
      <c r="F24" s="25">
        <f>VLOOKUP(C24,RA!B28:I58,8,0)</f>
        <v>43794.9925</v>
      </c>
      <c r="G24" s="16">
        <f t="shared" si="0"/>
        <v>1084439.4794000001</v>
      </c>
      <c r="H24" s="27">
        <f>RA!J28</f>
        <v>3.88172792010575</v>
      </c>
      <c r="I24" s="20">
        <f>VLOOKUP(B24,RMS!B:D,3,FALSE)</f>
        <v>1128234.4717893801</v>
      </c>
      <c r="J24" s="21">
        <f>VLOOKUP(B24,RMS!B:E,4,FALSE)</f>
        <v>1084439.4745318601</v>
      </c>
      <c r="K24" s="22">
        <f t="shared" si="1"/>
        <v>1.1061993427574635E-4</v>
      </c>
      <c r="L24" s="22">
        <f t="shared" si="2"/>
        <v>4.8681399784982204E-3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704858.71840000001</v>
      </c>
      <c r="F25" s="25">
        <f>VLOOKUP(C25,RA!B29:I59,8,0)</f>
        <v>84926.104399999997</v>
      </c>
      <c r="G25" s="16">
        <f t="shared" si="0"/>
        <v>619932.61400000006</v>
      </c>
      <c r="H25" s="27">
        <f>RA!J29</f>
        <v>12.048670489992499</v>
      </c>
      <c r="I25" s="20">
        <f>VLOOKUP(B25,RMS!B:D,3,FALSE)</f>
        <v>704858.71974955802</v>
      </c>
      <c r="J25" s="21">
        <f>VLOOKUP(B25,RMS!B:E,4,FALSE)</f>
        <v>619932.63798128197</v>
      </c>
      <c r="K25" s="22">
        <f t="shared" si="1"/>
        <v>-1.3495580060407519E-3</v>
      </c>
      <c r="L25" s="22">
        <f t="shared" si="2"/>
        <v>-2.3981281905435026E-2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767363.38410000002</v>
      </c>
      <c r="F26" s="25">
        <f>VLOOKUP(C26,RA!B30:I60,8,0)</f>
        <v>91232.3223</v>
      </c>
      <c r="G26" s="16">
        <f t="shared" si="0"/>
        <v>676131.06180000002</v>
      </c>
      <c r="H26" s="27">
        <f>RA!J30</f>
        <v>11.889063798242301</v>
      </c>
      <c r="I26" s="20">
        <f>VLOOKUP(B26,RMS!B:D,3,FALSE)</f>
        <v>767363.37623855995</v>
      </c>
      <c r="J26" s="21">
        <f>VLOOKUP(B26,RMS!B:E,4,FALSE)</f>
        <v>676131.05581813201</v>
      </c>
      <c r="K26" s="22">
        <f t="shared" si="1"/>
        <v>7.8614400699734688E-3</v>
      </c>
      <c r="L26" s="22">
        <f t="shared" si="2"/>
        <v>5.9818680165335536E-3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706469.61609999998</v>
      </c>
      <c r="F27" s="25">
        <f>VLOOKUP(C27,RA!B31:I61,8,0)</f>
        <v>35413.06</v>
      </c>
      <c r="G27" s="16">
        <f t="shared" si="0"/>
        <v>671056.55609999993</v>
      </c>
      <c r="H27" s="27">
        <f>RA!J31</f>
        <v>5.0126798368901602</v>
      </c>
      <c r="I27" s="20">
        <f>VLOOKUP(B27,RMS!B:D,3,FALSE)</f>
        <v>706469.59589203505</v>
      </c>
      <c r="J27" s="21">
        <f>VLOOKUP(B27,RMS!B:E,4,FALSE)</f>
        <v>671056.533566372</v>
      </c>
      <c r="K27" s="22">
        <f t="shared" si="1"/>
        <v>2.0207964931614697E-2</v>
      </c>
      <c r="L27" s="22">
        <f t="shared" si="2"/>
        <v>2.2533627925440669E-2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97200.848100000003</v>
      </c>
      <c r="F28" s="25">
        <f>VLOOKUP(C28,RA!B32:I62,8,0)</f>
        <v>26651.475399999999</v>
      </c>
      <c r="G28" s="16">
        <f t="shared" si="0"/>
        <v>70549.372700000007</v>
      </c>
      <c r="H28" s="27">
        <f>RA!J32</f>
        <v>27.418974135473601</v>
      </c>
      <c r="I28" s="20">
        <f>VLOOKUP(B28,RMS!B:D,3,FALSE)</f>
        <v>97200.792556531305</v>
      </c>
      <c r="J28" s="21">
        <f>VLOOKUP(B28,RMS!B:E,4,FALSE)</f>
        <v>70549.359732396304</v>
      </c>
      <c r="K28" s="22">
        <f t="shared" si="1"/>
        <v>5.5543468697578646E-2</v>
      </c>
      <c r="L28" s="22">
        <f t="shared" si="2"/>
        <v>1.2967603703145869E-2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4.4200000000000003E-2</v>
      </c>
      <c r="F29" s="25">
        <f>VLOOKUP(C29,RA!B33:I63,8,0)</f>
        <v>4.4200000000000003E-2</v>
      </c>
      <c r="G29" s="16">
        <f t="shared" si="0"/>
        <v>0</v>
      </c>
      <c r="H29" s="27">
        <f>RA!J33</f>
        <v>100</v>
      </c>
      <c r="I29" s="20">
        <f>VLOOKUP(B29,RMS!B:D,3,FALSE)</f>
        <v>4.4200000000000003E-2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256871.245</v>
      </c>
      <c r="F30" s="25">
        <f>VLOOKUP(C30,RA!B34:I65,8,0)</f>
        <v>12777.6387</v>
      </c>
      <c r="G30" s="16">
        <f t="shared" si="0"/>
        <v>244093.60629999998</v>
      </c>
      <c r="H30" s="27">
        <f>RA!J34</f>
        <v>0</v>
      </c>
      <c r="I30" s="20">
        <f>VLOOKUP(B30,RMS!B:D,3,FALSE)</f>
        <v>256871.24460000001</v>
      </c>
      <c r="J30" s="21">
        <f>VLOOKUP(B30,RMS!B:E,4,FALSE)</f>
        <v>244093.5981</v>
      </c>
      <c r="K30" s="22">
        <f t="shared" si="1"/>
        <v>3.9999998989515007E-4</v>
      </c>
      <c r="L30" s="22">
        <f t="shared" si="2"/>
        <v>8.1999999820254743E-3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62822.29</v>
      </c>
      <c r="F31" s="25">
        <f>VLOOKUP(C31,RA!B35:I66,8,0)</f>
        <v>2018.62</v>
      </c>
      <c r="G31" s="16">
        <f t="shared" si="0"/>
        <v>60803.67</v>
      </c>
      <c r="H31" s="27">
        <f>RA!J35</f>
        <v>4.9743359557431202</v>
      </c>
      <c r="I31" s="20">
        <f>VLOOKUP(B31,RMS!B:D,3,FALSE)</f>
        <v>62822.29</v>
      </c>
      <c r="J31" s="21">
        <f>VLOOKUP(B31,RMS!B:E,4,FALSE)</f>
        <v>60803.67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121757.3</v>
      </c>
      <c r="F32" s="25">
        <f>VLOOKUP(C32,RA!B34:I66,8,0)</f>
        <v>-12432.49</v>
      </c>
      <c r="G32" s="16">
        <f t="shared" si="0"/>
        <v>134189.79</v>
      </c>
      <c r="H32" s="27">
        <f>RA!J35</f>
        <v>4.9743359557431202</v>
      </c>
      <c r="I32" s="20">
        <f>VLOOKUP(B32,RMS!B:D,3,FALSE)</f>
        <v>121757.3</v>
      </c>
      <c r="J32" s="21">
        <f>VLOOKUP(B32,RMS!B:E,4,FALSE)</f>
        <v>134189.79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14184.9</v>
      </c>
      <c r="F33" s="25">
        <f>VLOOKUP(C33,RA!B34:I67,8,0)</f>
        <v>307.97000000000003</v>
      </c>
      <c r="G33" s="16">
        <f t="shared" si="0"/>
        <v>13876.93</v>
      </c>
      <c r="H33" s="27">
        <f>RA!J34</f>
        <v>0</v>
      </c>
      <c r="I33" s="20">
        <f>VLOOKUP(B33,RMS!B:D,3,FALSE)</f>
        <v>14184.9</v>
      </c>
      <c r="J33" s="21">
        <f>VLOOKUP(B33,RMS!B:E,4,FALSE)</f>
        <v>13876.93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75145.350000000006</v>
      </c>
      <c r="F34" s="25">
        <f>VLOOKUP(C34,RA!B35:I68,8,0)</f>
        <v>-15081.22</v>
      </c>
      <c r="G34" s="16">
        <f t="shared" si="0"/>
        <v>90226.57</v>
      </c>
      <c r="H34" s="27">
        <f>RA!J35</f>
        <v>4.9743359557431202</v>
      </c>
      <c r="I34" s="20">
        <f>VLOOKUP(B34,RMS!B:D,3,FALSE)</f>
        <v>75145.350000000006</v>
      </c>
      <c r="J34" s="21">
        <f>VLOOKUP(B34,RMS!B:E,4,FALSE)</f>
        <v>90226.57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20.51</v>
      </c>
      <c r="F35" s="25">
        <f>VLOOKUP(C35,RA!B36:I69,8,0)</f>
        <v>-1257.27</v>
      </c>
      <c r="G35" s="16">
        <f t="shared" si="0"/>
        <v>1277.78</v>
      </c>
      <c r="H35" s="27">
        <f>RA!J36</f>
        <v>3.2132225679770698</v>
      </c>
      <c r="I35" s="20">
        <f>VLOOKUP(B35,RMS!B:D,3,FALSE)</f>
        <v>20.51</v>
      </c>
      <c r="J35" s="21">
        <f>VLOOKUP(B35,RMS!B:E,4,FALSE)</f>
        <v>1277.78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69911.965800000005</v>
      </c>
      <c r="F36" s="25">
        <f>VLOOKUP(C36,RA!B8:I69,8,0)</f>
        <v>4016.4645</v>
      </c>
      <c r="G36" s="16">
        <f t="shared" si="0"/>
        <v>65895.501300000004</v>
      </c>
      <c r="H36" s="27">
        <f>RA!J36</f>
        <v>3.2132225679770698</v>
      </c>
      <c r="I36" s="20">
        <f>VLOOKUP(B36,RMS!B:D,3,FALSE)</f>
        <v>69911.965811965798</v>
      </c>
      <c r="J36" s="21">
        <f>VLOOKUP(B36,RMS!B:E,4,FALSE)</f>
        <v>65895.5</v>
      </c>
      <c r="K36" s="22">
        <f t="shared" si="1"/>
        <v>-1.196579250972718E-5</v>
      </c>
      <c r="L36" s="22">
        <f t="shared" si="2"/>
        <v>1.3000000035390258E-3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311195.10869999998</v>
      </c>
      <c r="F37" s="25">
        <f>VLOOKUP(C37,RA!B8:I70,8,0)</f>
        <v>21107.329399999999</v>
      </c>
      <c r="G37" s="16">
        <f t="shared" si="0"/>
        <v>290087.77929999999</v>
      </c>
      <c r="H37" s="27">
        <f>RA!J37</f>
        <v>-10.210878526379901</v>
      </c>
      <c r="I37" s="20">
        <f>VLOOKUP(B37,RMS!B:D,3,FALSE)</f>
        <v>311195.099177778</v>
      </c>
      <c r="J37" s="21">
        <f>VLOOKUP(B37,RMS!B:E,4,FALSE)</f>
        <v>290087.77418290603</v>
      </c>
      <c r="K37" s="22">
        <f t="shared" si="1"/>
        <v>9.5222219824790955E-3</v>
      </c>
      <c r="L37" s="22">
        <f t="shared" si="2"/>
        <v>5.1170939696021378E-3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91685.54</v>
      </c>
      <c r="F38" s="25">
        <f>VLOOKUP(C38,RA!B9:I71,8,0)</f>
        <v>218.04</v>
      </c>
      <c r="G38" s="16">
        <f t="shared" si="0"/>
        <v>91467.5</v>
      </c>
      <c r="H38" s="27">
        <f>RA!J38</f>
        <v>2.17111153409612</v>
      </c>
      <c r="I38" s="20">
        <f>VLOOKUP(B38,RMS!B:D,3,FALSE)</f>
        <v>91685.54</v>
      </c>
      <c r="J38" s="21">
        <f>VLOOKUP(B38,RMS!B:E,4,FALSE)</f>
        <v>91467.5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47480.33</v>
      </c>
      <c r="F39" s="25">
        <f>VLOOKUP(C39,RA!B10:I72,8,0)</f>
        <v>4718.51</v>
      </c>
      <c r="G39" s="16">
        <f t="shared" si="0"/>
        <v>42761.82</v>
      </c>
      <c r="H39" s="27">
        <f>RA!J39</f>
        <v>-20.069398838384501</v>
      </c>
      <c r="I39" s="20">
        <f>VLOOKUP(B39,RMS!B:D,3,FALSE)</f>
        <v>47480.33</v>
      </c>
      <c r="J39" s="21">
        <f>VLOOKUP(B39,RMS!B:E,4,FALSE)</f>
        <v>42761.82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25401.425299999999</v>
      </c>
      <c r="F40" s="25">
        <f>VLOOKUP(C40,RA!B8:I73,8,0)</f>
        <v>2239.2689</v>
      </c>
      <c r="G40" s="16">
        <f t="shared" si="0"/>
        <v>23162.1564</v>
      </c>
      <c r="H40" s="27">
        <f>RA!J40</f>
        <v>-6130.03412969283</v>
      </c>
      <c r="I40" s="20">
        <f>VLOOKUP(B40,RMS!B:D,3,FALSE)</f>
        <v>25401.425005672801</v>
      </c>
      <c r="J40" s="21">
        <f>VLOOKUP(B40,RMS!B:E,4,FALSE)</f>
        <v>23162.156538839699</v>
      </c>
      <c r="K40" s="22">
        <f t="shared" si="1"/>
        <v>2.9432719748001546E-4</v>
      </c>
      <c r="L40" s="22">
        <f t="shared" si="2"/>
        <v>-1.3883969950256869E-4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39" t="s">
        <v>46</v>
      </c>
      <c r="W1" s="66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39"/>
      <c r="W2" s="66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0" t="s">
        <v>47</v>
      </c>
      <c r="W3" s="66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66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7" t="s">
        <v>4</v>
      </c>
      <c r="C6" s="68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69" t="s">
        <v>5</v>
      </c>
      <c r="B7" s="70"/>
      <c r="C7" s="71"/>
      <c r="D7" s="48">
        <v>14170746.211100001</v>
      </c>
      <c r="E7" s="48">
        <v>16742608.306600001</v>
      </c>
      <c r="F7" s="49">
        <v>84.638820616222802</v>
      </c>
      <c r="G7" s="48">
        <v>12969878.435799999</v>
      </c>
      <c r="H7" s="49">
        <v>9.2588976931758697</v>
      </c>
      <c r="I7" s="48">
        <v>1544651.2971000001</v>
      </c>
      <c r="J7" s="49">
        <v>10.900281990020201</v>
      </c>
      <c r="K7" s="48">
        <v>1572748.1421000001</v>
      </c>
      <c r="L7" s="49">
        <v>12.1261594693042</v>
      </c>
      <c r="M7" s="49">
        <v>-1.7864808895900999E-2</v>
      </c>
      <c r="N7" s="48">
        <v>41327036.738200001</v>
      </c>
      <c r="O7" s="48">
        <v>7324462456.6027002</v>
      </c>
      <c r="P7" s="48">
        <v>818100</v>
      </c>
      <c r="Q7" s="48">
        <v>789868</v>
      </c>
      <c r="R7" s="49">
        <v>3.5742681055568801</v>
      </c>
      <c r="S7" s="48">
        <v>17.321533077985599</v>
      </c>
      <c r="T7" s="48">
        <v>17.683623292752699</v>
      </c>
      <c r="U7" s="50">
        <v>-2.0904051225542499</v>
      </c>
    </row>
    <row r="8" spans="1:23" ht="12" thickBot="1">
      <c r="A8" s="72">
        <v>42341</v>
      </c>
      <c r="B8" s="64" t="s">
        <v>6</v>
      </c>
      <c r="C8" s="65"/>
      <c r="D8" s="51">
        <v>517647.51069999998</v>
      </c>
      <c r="E8" s="51">
        <v>647897.83810000005</v>
      </c>
      <c r="F8" s="52">
        <v>79.896471366231594</v>
      </c>
      <c r="G8" s="51">
        <v>483546.59220000001</v>
      </c>
      <c r="H8" s="52">
        <v>7.0522508172067697</v>
      </c>
      <c r="I8" s="51">
        <v>126810.38129999999</v>
      </c>
      <c r="J8" s="52">
        <v>24.4974386389916</v>
      </c>
      <c r="K8" s="51">
        <v>118271.7184</v>
      </c>
      <c r="L8" s="52">
        <v>24.459218678782801</v>
      </c>
      <c r="M8" s="52">
        <v>7.2195305991259007E-2</v>
      </c>
      <c r="N8" s="51">
        <v>1473774.7424999999</v>
      </c>
      <c r="O8" s="51">
        <v>261621745.48910001</v>
      </c>
      <c r="P8" s="51">
        <v>19711</v>
      </c>
      <c r="Q8" s="51">
        <v>19788</v>
      </c>
      <c r="R8" s="52">
        <v>-0.38912472205376902</v>
      </c>
      <c r="S8" s="51">
        <v>26.2618594033788</v>
      </c>
      <c r="T8" s="51">
        <v>25.2274352789569</v>
      </c>
      <c r="U8" s="53">
        <v>3.9388837954436502</v>
      </c>
    </row>
    <row r="9" spans="1:23" ht="12" thickBot="1">
      <c r="A9" s="73"/>
      <c r="B9" s="64" t="s">
        <v>7</v>
      </c>
      <c r="C9" s="65"/>
      <c r="D9" s="51">
        <v>63300.549299999999</v>
      </c>
      <c r="E9" s="51">
        <v>68895.1489</v>
      </c>
      <c r="F9" s="52">
        <v>91.879544947176996</v>
      </c>
      <c r="G9" s="51">
        <v>61053.4879</v>
      </c>
      <c r="H9" s="52">
        <v>3.6804799812264002</v>
      </c>
      <c r="I9" s="51">
        <v>14501.7618</v>
      </c>
      <c r="J9" s="52">
        <v>22.9093775020369</v>
      </c>
      <c r="K9" s="51">
        <v>14853.228800000001</v>
      </c>
      <c r="L9" s="52">
        <v>24.328223187393</v>
      </c>
      <c r="M9" s="52">
        <v>-2.3662666530795001E-2</v>
      </c>
      <c r="N9" s="51">
        <v>179035.6373</v>
      </c>
      <c r="O9" s="51">
        <v>41540578.829000004</v>
      </c>
      <c r="P9" s="51">
        <v>3805</v>
      </c>
      <c r="Q9" s="51">
        <v>3718</v>
      </c>
      <c r="R9" s="52">
        <v>2.3399677245831101</v>
      </c>
      <c r="S9" s="51">
        <v>16.636149618922499</v>
      </c>
      <c r="T9" s="51">
        <v>17.107094782140901</v>
      </c>
      <c r="U9" s="53">
        <v>-2.8308543383307798</v>
      </c>
    </row>
    <row r="10" spans="1:23" ht="12" thickBot="1">
      <c r="A10" s="73"/>
      <c r="B10" s="64" t="s">
        <v>8</v>
      </c>
      <c r="C10" s="65"/>
      <c r="D10" s="51">
        <v>88376.611399999994</v>
      </c>
      <c r="E10" s="51">
        <v>90353.188599999994</v>
      </c>
      <c r="F10" s="52">
        <v>97.812387995790104</v>
      </c>
      <c r="G10" s="51">
        <v>73491.810299999997</v>
      </c>
      <c r="H10" s="52">
        <v>20.2536868247482</v>
      </c>
      <c r="I10" s="51">
        <v>26851.143800000002</v>
      </c>
      <c r="J10" s="52">
        <v>30.382635603066401</v>
      </c>
      <c r="K10" s="51">
        <v>18849.457900000001</v>
      </c>
      <c r="L10" s="52">
        <v>25.6483788099039</v>
      </c>
      <c r="M10" s="52">
        <v>0.424504828863009</v>
      </c>
      <c r="N10" s="51">
        <v>242828.97880000001</v>
      </c>
      <c r="O10" s="51">
        <v>63273070.406300001</v>
      </c>
      <c r="P10" s="51">
        <v>71674</v>
      </c>
      <c r="Q10" s="51">
        <v>72282</v>
      </c>
      <c r="R10" s="52">
        <v>-0.84114994051077696</v>
      </c>
      <c r="S10" s="51">
        <v>1.2330358484248101</v>
      </c>
      <c r="T10" s="51">
        <v>1.1561964126615201</v>
      </c>
      <c r="U10" s="53">
        <v>6.2317276388560696</v>
      </c>
    </row>
    <row r="11" spans="1:23" ht="12" thickBot="1">
      <c r="A11" s="73"/>
      <c r="B11" s="64" t="s">
        <v>9</v>
      </c>
      <c r="C11" s="65"/>
      <c r="D11" s="51">
        <v>62268.9542</v>
      </c>
      <c r="E11" s="51">
        <v>76446.869200000001</v>
      </c>
      <c r="F11" s="52">
        <v>81.453897133566301</v>
      </c>
      <c r="G11" s="51">
        <v>90042.843299999993</v>
      </c>
      <c r="H11" s="52">
        <v>-30.845193334760001</v>
      </c>
      <c r="I11" s="51">
        <v>13713.8578</v>
      </c>
      <c r="J11" s="52">
        <v>22.023587799391699</v>
      </c>
      <c r="K11" s="51">
        <v>21273.528200000001</v>
      </c>
      <c r="L11" s="52">
        <v>23.626006710074702</v>
      </c>
      <c r="M11" s="52">
        <v>-0.35535574207197101</v>
      </c>
      <c r="N11" s="51">
        <v>188203.36910000001</v>
      </c>
      <c r="O11" s="51">
        <v>22221408.668900002</v>
      </c>
      <c r="P11" s="51">
        <v>2759</v>
      </c>
      <c r="Q11" s="51">
        <v>2985</v>
      </c>
      <c r="R11" s="52">
        <v>-7.57118927973199</v>
      </c>
      <c r="S11" s="51">
        <v>22.569392606016699</v>
      </c>
      <c r="T11" s="51">
        <v>21.600504221105499</v>
      </c>
      <c r="U11" s="53">
        <v>4.2929307040936999</v>
      </c>
    </row>
    <row r="12" spans="1:23" ht="12" thickBot="1">
      <c r="A12" s="73"/>
      <c r="B12" s="64" t="s">
        <v>10</v>
      </c>
      <c r="C12" s="65"/>
      <c r="D12" s="51">
        <v>183332.5729</v>
      </c>
      <c r="E12" s="51">
        <v>336841.79029999999</v>
      </c>
      <c r="F12" s="52">
        <v>54.4269084713982</v>
      </c>
      <c r="G12" s="51">
        <v>258591.9534</v>
      </c>
      <c r="H12" s="52">
        <v>-29.103527588728099</v>
      </c>
      <c r="I12" s="51">
        <v>28303.956900000001</v>
      </c>
      <c r="J12" s="52">
        <v>15.4385859819022</v>
      </c>
      <c r="K12" s="51">
        <v>44736.468000000001</v>
      </c>
      <c r="L12" s="52">
        <v>17.300023226476799</v>
      </c>
      <c r="M12" s="52">
        <v>-0.367318025642972</v>
      </c>
      <c r="N12" s="51">
        <v>568873.62349999999</v>
      </c>
      <c r="O12" s="51">
        <v>87963733.839699998</v>
      </c>
      <c r="P12" s="51">
        <v>1821</v>
      </c>
      <c r="Q12" s="51">
        <v>1817</v>
      </c>
      <c r="R12" s="52">
        <v>0.22014309301046101</v>
      </c>
      <c r="S12" s="51">
        <v>100.676865952773</v>
      </c>
      <c r="T12" s="51">
        <v>103.69553880022001</v>
      </c>
      <c r="U12" s="53">
        <v>-2.9983778486539299</v>
      </c>
    </row>
    <row r="13" spans="1:23" ht="12" thickBot="1">
      <c r="A13" s="73"/>
      <c r="B13" s="64" t="s">
        <v>11</v>
      </c>
      <c r="C13" s="65"/>
      <c r="D13" s="51">
        <v>281339.31439999997</v>
      </c>
      <c r="E13" s="51">
        <v>425249.14240000001</v>
      </c>
      <c r="F13" s="52">
        <v>66.158702357914507</v>
      </c>
      <c r="G13" s="51">
        <v>376223.17930000002</v>
      </c>
      <c r="H13" s="52">
        <v>-25.2201007594856</v>
      </c>
      <c r="I13" s="51">
        <v>82014.710999999996</v>
      </c>
      <c r="J13" s="52">
        <v>29.151528706504902</v>
      </c>
      <c r="K13" s="51">
        <v>94761.0285</v>
      </c>
      <c r="L13" s="52">
        <v>25.187450883890801</v>
      </c>
      <c r="M13" s="52">
        <v>-0.13451012195377299</v>
      </c>
      <c r="N13" s="51">
        <v>839916.76870000002</v>
      </c>
      <c r="O13" s="51">
        <v>126627838.6147</v>
      </c>
      <c r="P13" s="51">
        <v>8157</v>
      </c>
      <c r="Q13" s="51">
        <v>8392</v>
      </c>
      <c r="R13" s="52">
        <v>-2.80028598665396</v>
      </c>
      <c r="S13" s="51">
        <v>34.490537501532401</v>
      </c>
      <c r="T13" s="51">
        <v>34.833157042421398</v>
      </c>
      <c r="U13" s="53">
        <v>-0.99337257609774898</v>
      </c>
    </row>
    <row r="14" spans="1:23" ht="12" thickBot="1">
      <c r="A14" s="73"/>
      <c r="B14" s="64" t="s">
        <v>12</v>
      </c>
      <c r="C14" s="65"/>
      <c r="D14" s="51">
        <v>146225.95269999999</v>
      </c>
      <c r="E14" s="51">
        <v>220955.2868</v>
      </c>
      <c r="F14" s="52">
        <v>66.178978931768199</v>
      </c>
      <c r="G14" s="51">
        <v>226616.43460000001</v>
      </c>
      <c r="H14" s="52">
        <v>-35.474250595239099</v>
      </c>
      <c r="I14" s="51">
        <v>27639.200700000001</v>
      </c>
      <c r="J14" s="52">
        <v>18.901706700933701</v>
      </c>
      <c r="K14" s="51">
        <v>47125.468200000003</v>
      </c>
      <c r="L14" s="52">
        <v>20.7952562148377</v>
      </c>
      <c r="M14" s="52">
        <v>-0.41349758939901599</v>
      </c>
      <c r="N14" s="51">
        <v>452515.76500000001</v>
      </c>
      <c r="O14" s="51">
        <v>62225465.306299999</v>
      </c>
      <c r="P14" s="51">
        <v>2315</v>
      </c>
      <c r="Q14" s="51">
        <v>2470</v>
      </c>
      <c r="R14" s="52">
        <v>-6.2753036437246896</v>
      </c>
      <c r="S14" s="51">
        <v>63.164558401727902</v>
      </c>
      <c r="T14" s="51">
        <v>63.100208947368401</v>
      </c>
      <c r="U14" s="53">
        <v>0.10187588734520001</v>
      </c>
    </row>
    <row r="15" spans="1:23" ht="12" thickBot="1">
      <c r="A15" s="73"/>
      <c r="B15" s="64" t="s">
        <v>13</v>
      </c>
      <c r="C15" s="65"/>
      <c r="D15" s="51">
        <v>88594.035499999998</v>
      </c>
      <c r="E15" s="51">
        <v>186189.0864</v>
      </c>
      <c r="F15" s="52">
        <v>47.582829484252699</v>
      </c>
      <c r="G15" s="51">
        <v>137379.94339999999</v>
      </c>
      <c r="H15" s="52">
        <v>-35.511666909013996</v>
      </c>
      <c r="I15" s="51">
        <v>11866.9326</v>
      </c>
      <c r="J15" s="52">
        <v>13.394730845057801</v>
      </c>
      <c r="K15" s="51">
        <v>17898.5821</v>
      </c>
      <c r="L15" s="52">
        <v>13.0285263314499</v>
      </c>
      <c r="M15" s="52">
        <v>-0.33699035299561497</v>
      </c>
      <c r="N15" s="51">
        <v>277660.95990000002</v>
      </c>
      <c r="O15" s="51">
        <v>49932693.780100003</v>
      </c>
      <c r="P15" s="51">
        <v>2970</v>
      </c>
      <c r="Q15" s="51">
        <v>3252</v>
      </c>
      <c r="R15" s="52">
        <v>-8.6715867158671607</v>
      </c>
      <c r="S15" s="51">
        <v>29.8296415824916</v>
      </c>
      <c r="T15" s="51">
        <v>30.972813038130401</v>
      </c>
      <c r="U15" s="53">
        <v>-3.8323338632059798</v>
      </c>
    </row>
    <row r="16" spans="1:23" ht="12" thickBot="1">
      <c r="A16" s="73"/>
      <c r="B16" s="64" t="s">
        <v>14</v>
      </c>
      <c r="C16" s="65"/>
      <c r="D16" s="51">
        <v>483103.59049999999</v>
      </c>
      <c r="E16" s="51">
        <v>652235.06640000001</v>
      </c>
      <c r="F16" s="52">
        <v>74.068938544884105</v>
      </c>
      <c r="G16" s="51">
        <v>464342.59860000003</v>
      </c>
      <c r="H16" s="52">
        <v>4.0403340026447401</v>
      </c>
      <c r="I16" s="51">
        <v>28361.0795</v>
      </c>
      <c r="J16" s="52">
        <v>5.8706000240335596</v>
      </c>
      <c r="K16" s="51">
        <v>36303.2935</v>
      </c>
      <c r="L16" s="52">
        <v>7.8182130197520099</v>
      </c>
      <c r="M16" s="52">
        <v>-0.218773924740465</v>
      </c>
      <c r="N16" s="51">
        <v>1427904.3419999999</v>
      </c>
      <c r="O16" s="51">
        <v>360387727.86830002</v>
      </c>
      <c r="P16" s="51">
        <v>24201</v>
      </c>
      <c r="Q16" s="51">
        <v>24740</v>
      </c>
      <c r="R16" s="52">
        <v>-2.178658043654</v>
      </c>
      <c r="S16" s="51">
        <v>19.962133403578399</v>
      </c>
      <c r="T16" s="51">
        <v>19.460651087308001</v>
      </c>
      <c r="U16" s="53">
        <v>2.5121679438354199</v>
      </c>
    </row>
    <row r="17" spans="1:21" ht="12" thickBot="1">
      <c r="A17" s="73"/>
      <c r="B17" s="64" t="s">
        <v>15</v>
      </c>
      <c r="C17" s="65"/>
      <c r="D17" s="51">
        <v>427366.19829999999</v>
      </c>
      <c r="E17" s="51">
        <v>513459.41509999998</v>
      </c>
      <c r="F17" s="52">
        <v>83.232712407614002</v>
      </c>
      <c r="G17" s="51">
        <v>425552.141</v>
      </c>
      <c r="H17" s="52">
        <v>0.42628320368385297</v>
      </c>
      <c r="I17" s="51">
        <v>57844.811300000001</v>
      </c>
      <c r="J17" s="52">
        <v>13.535186341385501</v>
      </c>
      <c r="K17" s="51">
        <v>64189.677900000002</v>
      </c>
      <c r="L17" s="52">
        <v>15.083857350396899</v>
      </c>
      <c r="M17" s="52">
        <v>-9.8845590250266999E-2</v>
      </c>
      <c r="N17" s="51">
        <v>1193376.5689999999</v>
      </c>
      <c r="O17" s="51">
        <v>340793445.87199998</v>
      </c>
      <c r="P17" s="51">
        <v>7969</v>
      </c>
      <c r="Q17" s="51">
        <v>8222</v>
      </c>
      <c r="R17" s="52">
        <v>-3.0771101921673498</v>
      </c>
      <c r="S17" s="51">
        <v>53.628585556531597</v>
      </c>
      <c r="T17" s="51">
        <v>49.6171817319387</v>
      </c>
      <c r="U17" s="53">
        <v>7.4799731951988804</v>
      </c>
    </row>
    <row r="18" spans="1:21" ht="12" thickBot="1">
      <c r="A18" s="73"/>
      <c r="B18" s="64" t="s">
        <v>16</v>
      </c>
      <c r="C18" s="65"/>
      <c r="D18" s="51">
        <v>1141550.7586000001</v>
      </c>
      <c r="E18" s="51">
        <v>1712284.4857000001</v>
      </c>
      <c r="F18" s="52">
        <v>66.668288367591103</v>
      </c>
      <c r="G18" s="51">
        <v>1164143.4284999999</v>
      </c>
      <c r="H18" s="52">
        <v>-1.94071188711777</v>
      </c>
      <c r="I18" s="51">
        <v>159940.908</v>
      </c>
      <c r="J18" s="52">
        <v>14.0108450539818</v>
      </c>
      <c r="K18" s="51">
        <v>187154.9656</v>
      </c>
      <c r="L18" s="52">
        <v>16.076624324646101</v>
      </c>
      <c r="M18" s="52">
        <v>-0.145409220176203</v>
      </c>
      <c r="N18" s="51">
        <v>3372400.0057000001</v>
      </c>
      <c r="O18" s="51">
        <v>744836506.5934</v>
      </c>
      <c r="P18" s="51">
        <v>56628</v>
      </c>
      <c r="Q18" s="51">
        <v>58435</v>
      </c>
      <c r="R18" s="52">
        <v>-3.0923248053392598</v>
      </c>
      <c r="S18" s="51">
        <v>20.158768782227899</v>
      </c>
      <c r="T18" s="51">
        <v>20.5373059176863</v>
      </c>
      <c r="U18" s="53">
        <v>-1.8777790426970999</v>
      </c>
    </row>
    <row r="19" spans="1:21" ht="12" thickBot="1">
      <c r="A19" s="73"/>
      <c r="B19" s="64" t="s">
        <v>17</v>
      </c>
      <c r="C19" s="65"/>
      <c r="D19" s="51">
        <v>483122.74570000003</v>
      </c>
      <c r="E19" s="51">
        <v>751697.87100000004</v>
      </c>
      <c r="F19" s="52">
        <v>64.270867902990204</v>
      </c>
      <c r="G19" s="51">
        <v>587879.5246</v>
      </c>
      <c r="H19" s="52">
        <v>-17.819429749875699</v>
      </c>
      <c r="I19" s="51">
        <v>38651.618000000002</v>
      </c>
      <c r="J19" s="52">
        <v>8.00037223335395</v>
      </c>
      <c r="K19" s="51">
        <v>51012.0893</v>
      </c>
      <c r="L19" s="52">
        <v>8.6773032850071097</v>
      </c>
      <c r="M19" s="52">
        <v>-0.24230474520086001</v>
      </c>
      <c r="N19" s="51">
        <v>1643002.5778999999</v>
      </c>
      <c r="O19" s="51">
        <v>237358493.89210001</v>
      </c>
      <c r="P19" s="51">
        <v>11412</v>
      </c>
      <c r="Q19" s="51">
        <v>12659</v>
      </c>
      <c r="R19" s="52">
        <v>-9.8506991073544601</v>
      </c>
      <c r="S19" s="51">
        <v>42.334625455660699</v>
      </c>
      <c r="T19" s="51">
        <v>53.030664428469898</v>
      </c>
      <c r="U19" s="53">
        <v>-25.265462627068001</v>
      </c>
    </row>
    <row r="20" spans="1:21" ht="12" thickBot="1">
      <c r="A20" s="73"/>
      <c r="B20" s="64" t="s">
        <v>18</v>
      </c>
      <c r="C20" s="65"/>
      <c r="D20" s="51">
        <v>917605.51679999998</v>
      </c>
      <c r="E20" s="51">
        <v>1192200.0456000001</v>
      </c>
      <c r="F20" s="52">
        <v>76.967411650969694</v>
      </c>
      <c r="G20" s="51">
        <v>742111.65249999997</v>
      </c>
      <c r="H20" s="52">
        <v>23.6479057711602</v>
      </c>
      <c r="I20" s="51">
        <v>80729.318499999994</v>
      </c>
      <c r="J20" s="52">
        <v>8.7978240128209304</v>
      </c>
      <c r="K20" s="51">
        <v>53790.970300000001</v>
      </c>
      <c r="L20" s="52">
        <v>7.2483662153519397</v>
      </c>
      <c r="M20" s="52">
        <v>0.500796844707596</v>
      </c>
      <c r="N20" s="51">
        <v>2807809.7905000001</v>
      </c>
      <c r="O20" s="51">
        <v>414443336.7748</v>
      </c>
      <c r="P20" s="51">
        <v>36593</v>
      </c>
      <c r="Q20" s="51">
        <v>37789</v>
      </c>
      <c r="R20" s="52">
        <v>-3.16494217894097</v>
      </c>
      <c r="S20" s="51">
        <v>25.0759849370098</v>
      </c>
      <c r="T20" s="51">
        <v>24.2365612135807</v>
      </c>
      <c r="U20" s="53">
        <v>3.3475204484998198</v>
      </c>
    </row>
    <row r="21" spans="1:21" ht="12" thickBot="1">
      <c r="A21" s="73"/>
      <c r="B21" s="64" t="s">
        <v>19</v>
      </c>
      <c r="C21" s="65"/>
      <c r="D21" s="51">
        <v>287770.99599999998</v>
      </c>
      <c r="E21" s="51">
        <v>455151.9045</v>
      </c>
      <c r="F21" s="52">
        <v>63.225264610531802</v>
      </c>
      <c r="G21" s="51">
        <v>270410.55160000001</v>
      </c>
      <c r="H21" s="52">
        <v>6.4200321685967898</v>
      </c>
      <c r="I21" s="51">
        <v>40183.074399999998</v>
      </c>
      <c r="J21" s="52">
        <v>13.9635595520544</v>
      </c>
      <c r="K21" s="51">
        <v>32595.711800000001</v>
      </c>
      <c r="L21" s="52">
        <v>12.0541567653827</v>
      </c>
      <c r="M21" s="52">
        <v>0.23277180282346199</v>
      </c>
      <c r="N21" s="51">
        <v>831024.84920000006</v>
      </c>
      <c r="O21" s="51">
        <v>145918847.49079999</v>
      </c>
      <c r="P21" s="51">
        <v>25110</v>
      </c>
      <c r="Q21" s="51">
        <v>25241</v>
      </c>
      <c r="R21" s="52">
        <v>-0.51899687017155105</v>
      </c>
      <c r="S21" s="51">
        <v>11.460414018319399</v>
      </c>
      <c r="T21" s="51">
        <v>11.468709151776901</v>
      </c>
      <c r="U21" s="53">
        <v>-7.2380748585638005E-2</v>
      </c>
    </row>
    <row r="22" spans="1:21" ht="12" thickBot="1">
      <c r="A22" s="73"/>
      <c r="B22" s="64" t="s">
        <v>20</v>
      </c>
      <c r="C22" s="65"/>
      <c r="D22" s="51">
        <v>876661.36640000006</v>
      </c>
      <c r="E22" s="51">
        <v>974275.31359999999</v>
      </c>
      <c r="F22" s="52">
        <v>89.980866205127299</v>
      </c>
      <c r="G22" s="51">
        <v>683254.6557</v>
      </c>
      <c r="H22" s="52">
        <v>28.306680252599701</v>
      </c>
      <c r="I22" s="51">
        <v>96624.866699999999</v>
      </c>
      <c r="J22" s="52">
        <v>11.0219145502885</v>
      </c>
      <c r="K22" s="51">
        <v>83305.299599999998</v>
      </c>
      <c r="L22" s="52">
        <v>12.192423264888401</v>
      </c>
      <c r="M22" s="52">
        <v>0.159888592489979</v>
      </c>
      <c r="N22" s="51">
        <v>2531065.2733</v>
      </c>
      <c r="O22" s="51">
        <v>473035246.55470002</v>
      </c>
      <c r="P22" s="51">
        <v>53134</v>
      </c>
      <c r="Q22" s="51">
        <v>53906</v>
      </c>
      <c r="R22" s="52">
        <v>-1.43212258375691</v>
      </c>
      <c r="S22" s="51">
        <v>16.499065878721701</v>
      </c>
      <c r="T22" s="51">
        <v>16.374125492524001</v>
      </c>
      <c r="U22" s="53">
        <v>0.75725733272470497</v>
      </c>
    </row>
    <row r="23" spans="1:21" ht="12" thickBot="1">
      <c r="A23" s="73"/>
      <c r="B23" s="64" t="s">
        <v>21</v>
      </c>
      <c r="C23" s="65"/>
      <c r="D23" s="51">
        <v>2196001.2489</v>
      </c>
      <c r="E23" s="51">
        <v>2255506.9558000001</v>
      </c>
      <c r="F23" s="52">
        <v>97.361759104888506</v>
      </c>
      <c r="G23" s="51">
        <v>1814479.6059999999</v>
      </c>
      <c r="H23" s="52">
        <v>21.026504879878999</v>
      </c>
      <c r="I23" s="51">
        <v>183052.9669</v>
      </c>
      <c r="J23" s="52">
        <v>8.3357405644324292</v>
      </c>
      <c r="K23" s="51">
        <v>145529.4558</v>
      </c>
      <c r="L23" s="52">
        <v>8.0204514461762404</v>
      </c>
      <c r="M23" s="52">
        <v>0.25784134829424699</v>
      </c>
      <c r="N23" s="51">
        <v>6582365.9954000004</v>
      </c>
      <c r="O23" s="51">
        <v>1064230442.9707</v>
      </c>
      <c r="P23" s="51">
        <v>69418</v>
      </c>
      <c r="Q23" s="51">
        <v>69183</v>
      </c>
      <c r="R23" s="52">
        <v>0.33967882283218997</v>
      </c>
      <c r="S23" s="51">
        <v>31.634464388199</v>
      </c>
      <c r="T23" s="51">
        <v>31.149474086119401</v>
      </c>
      <c r="U23" s="53">
        <v>1.5331073607825101</v>
      </c>
    </row>
    <row r="24" spans="1:21" ht="12" thickBot="1">
      <c r="A24" s="73"/>
      <c r="B24" s="64" t="s">
        <v>22</v>
      </c>
      <c r="C24" s="65"/>
      <c r="D24" s="51">
        <v>269012.85100000002</v>
      </c>
      <c r="E24" s="51">
        <v>247276.1525</v>
      </c>
      <c r="F24" s="52">
        <v>108.79045483369001</v>
      </c>
      <c r="G24" s="51">
        <v>215755.73050000001</v>
      </c>
      <c r="H24" s="52">
        <v>24.6839888686062</v>
      </c>
      <c r="I24" s="51">
        <v>35654.6181</v>
      </c>
      <c r="J24" s="52">
        <v>13.2538716895722</v>
      </c>
      <c r="K24" s="51">
        <v>29681.0792</v>
      </c>
      <c r="L24" s="52">
        <v>13.7567976207241</v>
      </c>
      <c r="M24" s="52">
        <v>0.20125746977556</v>
      </c>
      <c r="N24" s="51">
        <v>717649.30070000002</v>
      </c>
      <c r="O24" s="51">
        <v>98335763.727599993</v>
      </c>
      <c r="P24" s="51">
        <v>26855</v>
      </c>
      <c r="Q24" s="51">
        <v>23075</v>
      </c>
      <c r="R24" s="52">
        <v>16.3813651137595</v>
      </c>
      <c r="S24" s="51">
        <v>10.0172351889778</v>
      </c>
      <c r="T24" s="51">
        <v>10.109165746478901</v>
      </c>
      <c r="U24" s="53">
        <v>-0.9177238605936</v>
      </c>
    </row>
    <row r="25" spans="1:21" ht="12" thickBot="1">
      <c r="A25" s="73"/>
      <c r="B25" s="64" t="s">
        <v>23</v>
      </c>
      <c r="C25" s="65"/>
      <c r="D25" s="51">
        <v>335321.94559999998</v>
      </c>
      <c r="E25" s="51">
        <v>365071.20439999999</v>
      </c>
      <c r="F25" s="52">
        <v>91.851107827336506</v>
      </c>
      <c r="G25" s="51">
        <v>264884.3505</v>
      </c>
      <c r="H25" s="52">
        <v>26.591829591684402</v>
      </c>
      <c r="I25" s="51">
        <v>22742.271499999999</v>
      </c>
      <c r="J25" s="52">
        <v>6.7822198333326096</v>
      </c>
      <c r="K25" s="51">
        <v>25680.3279</v>
      </c>
      <c r="L25" s="52">
        <v>9.6949207650529008</v>
      </c>
      <c r="M25" s="52">
        <v>-0.114408835099025</v>
      </c>
      <c r="N25" s="51">
        <v>906847.81039999996</v>
      </c>
      <c r="O25" s="51">
        <v>111676052.4844</v>
      </c>
      <c r="P25" s="51">
        <v>21268</v>
      </c>
      <c r="Q25" s="51">
        <v>20103</v>
      </c>
      <c r="R25" s="52">
        <v>5.7951549519972101</v>
      </c>
      <c r="S25" s="51">
        <v>15.766501109648299</v>
      </c>
      <c r="T25" s="51">
        <v>14.9774168233597</v>
      </c>
      <c r="U25" s="53">
        <v>5.0048154679399399</v>
      </c>
    </row>
    <row r="26" spans="1:21" ht="12" thickBot="1">
      <c r="A26" s="73"/>
      <c r="B26" s="64" t="s">
        <v>24</v>
      </c>
      <c r="C26" s="65"/>
      <c r="D26" s="51">
        <v>624658.00659999996</v>
      </c>
      <c r="E26" s="51">
        <v>527751.29579999996</v>
      </c>
      <c r="F26" s="52">
        <v>118.362192868348</v>
      </c>
      <c r="G26" s="51">
        <v>394576.85190000001</v>
      </c>
      <c r="H26" s="52">
        <v>58.310859745596701</v>
      </c>
      <c r="I26" s="51">
        <v>109268.5704</v>
      </c>
      <c r="J26" s="52">
        <v>17.4925429988077</v>
      </c>
      <c r="K26" s="51">
        <v>109615.1449</v>
      </c>
      <c r="L26" s="52">
        <v>27.780429686174401</v>
      </c>
      <c r="M26" s="52">
        <v>-3.1617391950369998E-3</v>
      </c>
      <c r="N26" s="51">
        <v>1680237.1255000001</v>
      </c>
      <c r="O26" s="51">
        <v>219825113.8813</v>
      </c>
      <c r="P26" s="51">
        <v>50703</v>
      </c>
      <c r="Q26" s="51">
        <v>42614</v>
      </c>
      <c r="R26" s="52">
        <v>18.982024686722699</v>
      </c>
      <c r="S26" s="51">
        <v>12.319941750981201</v>
      </c>
      <c r="T26" s="51">
        <v>13.7078302553152</v>
      </c>
      <c r="U26" s="53">
        <v>-11.2653820317244</v>
      </c>
    </row>
    <row r="27" spans="1:21" ht="12" thickBot="1">
      <c r="A27" s="73"/>
      <c r="B27" s="64" t="s">
        <v>25</v>
      </c>
      <c r="C27" s="65"/>
      <c r="D27" s="51">
        <v>216882.43799999999</v>
      </c>
      <c r="E27" s="51">
        <v>249315.2936</v>
      </c>
      <c r="F27" s="52">
        <v>86.991229004974301</v>
      </c>
      <c r="G27" s="51">
        <v>209176.51149999999</v>
      </c>
      <c r="H27" s="52">
        <v>3.6839348953383602</v>
      </c>
      <c r="I27" s="51">
        <v>59244.387600000002</v>
      </c>
      <c r="J27" s="52">
        <v>27.316360027269699</v>
      </c>
      <c r="K27" s="51">
        <v>59942.846400000002</v>
      </c>
      <c r="L27" s="52">
        <v>28.656585756283601</v>
      </c>
      <c r="M27" s="52">
        <v>-1.1652079304663001E-2</v>
      </c>
      <c r="N27" s="51">
        <v>629587.74540000001</v>
      </c>
      <c r="O27" s="51">
        <v>89621852.611699998</v>
      </c>
      <c r="P27" s="51">
        <v>28192</v>
      </c>
      <c r="Q27" s="51">
        <v>29108</v>
      </c>
      <c r="R27" s="52">
        <v>-3.1469011955476098</v>
      </c>
      <c r="S27" s="51">
        <v>7.6930490209988696</v>
      </c>
      <c r="T27" s="51">
        <v>7.6482499931290402</v>
      </c>
      <c r="U27" s="53">
        <v>0.58233124145635295</v>
      </c>
    </row>
    <row r="28" spans="1:21" ht="12" thickBot="1">
      <c r="A28" s="73"/>
      <c r="B28" s="64" t="s">
        <v>26</v>
      </c>
      <c r="C28" s="65"/>
      <c r="D28" s="51">
        <v>1128234.4719</v>
      </c>
      <c r="E28" s="51">
        <v>1143630.4856</v>
      </c>
      <c r="F28" s="52">
        <v>98.653759768224205</v>
      </c>
      <c r="G28" s="51">
        <v>934488.0675</v>
      </c>
      <c r="H28" s="52">
        <v>20.732892279547499</v>
      </c>
      <c r="I28" s="51">
        <v>43794.9925</v>
      </c>
      <c r="J28" s="52">
        <v>3.88172792010575</v>
      </c>
      <c r="K28" s="51">
        <v>48640.189299999998</v>
      </c>
      <c r="L28" s="52">
        <v>5.20500913726221</v>
      </c>
      <c r="M28" s="52">
        <v>-9.9613033372796006E-2</v>
      </c>
      <c r="N28" s="51">
        <v>3180557.7859999998</v>
      </c>
      <c r="O28" s="51">
        <v>338337858.00239998</v>
      </c>
      <c r="P28" s="51">
        <v>45975</v>
      </c>
      <c r="Q28" s="51">
        <v>46024</v>
      </c>
      <c r="R28" s="52">
        <v>-0.106466191552235</v>
      </c>
      <c r="S28" s="51">
        <v>24.540173396411099</v>
      </c>
      <c r="T28" s="51">
        <v>23.153624472014599</v>
      </c>
      <c r="U28" s="53">
        <v>5.6501186931273599</v>
      </c>
    </row>
    <row r="29" spans="1:21" ht="12" thickBot="1">
      <c r="A29" s="73"/>
      <c r="B29" s="64" t="s">
        <v>27</v>
      </c>
      <c r="C29" s="65"/>
      <c r="D29" s="51">
        <v>704858.71840000001</v>
      </c>
      <c r="E29" s="51">
        <v>665198.78949999996</v>
      </c>
      <c r="F29" s="52">
        <v>105.962116817713</v>
      </c>
      <c r="G29" s="51">
        <v>594883.61580000003</v>
      </c>
      <c r="H29" s="52">
        <v>18.4868266126485</v>
      </c>
      <c r="I29" s="51">
        <v>84926.104399999997</v>
      </c>
      <c r="J29" s="52">
        <v>12.048670489992499</v>
      </c>
      <c r="K29" s="51">
        <v>85997.787500000006</v>
      </c>
      <c r="L29" s="52">
        <v>14.4562373573443</v>
      </c>
      <c r="M29" s="52">
        <v>-1.2461751995654999E-2</v>
      </c>
      <c r="N29" s="51">
        <v>1974598.3437000001</v>
      </c>
      <c r="O29" s="51">
        <v>237335273.25150001</v>
      </c>
      <c r="P29" s="51">
        <v>110662</v>
      </c>
      <c r="Q29" s="51">
        <v>101955</v>
      </c>
      <c r="R29" s="52">
        <v>8.5400421754695799</v>
      </c>
      <c r="S29" s="51">
        <v>6.369473879019</v>
      </c>
      <c r="T29" s="51">
        <v>6.4651531724780504</v>
      </c>
      <c r="U29" s="53">
        <v>-1.5021537928623301</v>
      </c>
    </row>
    <row r="30" spans="1:21" ht="12" thickBot="1">
      <c r="A30" s="73"/>
      <c r="B30" s="64" t="s">
        <v>28</v>
      </c>
      <c r="C30" s="65"/>
      <c r="D30" s="51">
        <v>767363.38410000002</v>
      </c>
      <c r="E30" s="51">
        <v>859484.96050000004</v>
      </c>
      <c r="F30" s="52">
        <v>89.281769823359198</v>
      </c>
      <c r="G30" s="51">
        <v>638923.2746</v>
      </c>
      <c r="H30" s="52">
        <v>20.102587369416199</v>
      </c>
      <c r="I30" s="51">
        <v>91232.3223</v>
      </c>
      <c r="J30" s="52">
        <v>11.889063798242301</v>
      </c>
      <c r="K30" s="51">
        <v>75710.977100000004</v>
      </c>
      <c r="L30" s="52">
        <v>11.849776038820799</v>
      </c>
      <c r="M30" s="52">
        <v>0.20500785744052999</v>
      </c>
      <c r="N30" s="51">
        <v>2043833.8943</v>
      </c>
      <c r="O30" s="51">
        <v>411155168.2956</v>
      </c>
      <c r="P30" s="51">
        <v>71011</v>
      </c>
      <c r="Q30" s="51">
        <v>61775</v>
      </c>
      <c r="R30" s="52">
        <v>14.951031970861999</v>
      </c>
      <c r="S30" s="51">
        <v>10.8062607779076</v>
      </c>
      <c r="T30" s="51">
        <v>11.208053764467801</v>
      </c>
      <c r="U30" s="53">
        <v>-3.7181500133848902</v>
      </c>
    </row>
    <row r="31" spans="1:21" ht="12" thickBot="1">
      <c r="A31" s="73"/>
      <c r="B31" s="64" t="s">
        <v>29</v>
      </c>
      <c r="C31" s="65"/>
      <c r="D31" s="51">
        <v>706469.61609999998</v>
      </c>
      <c r="E31" s="51">
        <v>1096597.5533</v>
      </c>
      <c r="F31" s="52">
        <v>64.423781903763597</v>
      </c>
      <c r="G31" s="51">
        <v>435486.73310000001</v>
      </c>
      <c r="H31" s="52">
        <v>62.225290095754701</v>
      </c>
      <c r="I31" s="51">
        <v>35413.06</v>
      </c>
      <c r="J31" s="52">
        <v>5.0126798368901602</v>
      </c>
      <c r="K31" s="51">
        <v>38135.106500000002</v>
      </c>
      <c r="L31" s="52">
        <v>8.7568928285223109</v>
      </c>
      <c r="M31" s="52">
        <v>-7.1379019224713999E-2</v>
      </c>
      <c r="N31" s="51">
        <v>1881689.2267</v>
      </c>
      <c r="O31" s="51">
        <v>417479418.36519998</v>
      </c>
      <c r="P31" s="51">
        <v>25982</v>
      </c>
      <c r="Q31" s="51">
        <v>24652</v>
      </c>
      <c r="R31" s="52">
        <v>5.3950997890637602</v>
      </c>
      <c r="S31" s="51">
        <v>27.190732664921899</v>
      </c>
      <c r="T31" s="51">
        <v>24.141374699821501</v>
      </c>
      <c r="U31" s="53">
        <v>11.2146958402274</v>
      </c>
    </row>
    <row r="32" spans="1:21" ht="12" thickBot="1">
      <c r="A32" s="73"/>
      <c r="B32" s="64" t="s">
        <v>30</v>
      </c>
      <c r="C32" s="65"/>
      <c r="D32" s="51">
        <v>97200.848100000003</v>
      </c>
      <c r="E32" s="51">
        <v>116309.44130000001</v>
      </c>
      <c r="F32" s="52">
        <v>83.570901049457603</v>
      </c>
      <c r="G32" s="51">
        <v>100102.4351</v>
      </c>
      <c r="H32" s="52">
        <v>-2.8986177979600498</v>
      </c>
      <c r="I32" s="51">
        <v>26651.475399999999</v>
      </c>
      <c r="J32" s="52">
        <v>27.418974135473601</v>
      </c>
      <c r="K32" s="51">
        <v>29053.0121</v>
      </c>
      <c r="L32" s="52">
        <v>29.023282071986301</v>
      </c>
      <c r="M32" s="52">
        <v>-8.2660506653629007E-2</v>
      </c>
      <c r="N32" s="51">
        <v>282103.13709999999</v>
      </c>
      <c r="O32" s="51">
        <v>41822984.244099997</v>
      </c>
      <c r="P32" s="51">
        <v>21116</v>
      </c>
      <c r="Q32" s="51">
        <v>21030</v>
      </c>
      <c r="R32" s="52">
        <v>0.40893961008083801</v>
      </c>
      <c r="S32" s="51">
        <v>4.6031846988065901</v>
      </c>
      <c r="T32" s="51">
        <v>4.63025728007608</v>
      </c>
      <c r="U32" s="53">
        <v>-0.58812719977342198</v>
      </c>
    </row>
    <row r="33" spans="1:21" ht="12" thickBot="1">
      <c r="A33" s="73"/>
      <c r="B33" s="64" t="s">
        <v>31</v>
      </c>
      <c r="C33" s="65"/>
      <c r="D33" s="51">
        <v>4.4200000000000003E-2</v>
      </c>
      <c r="E33" s="54"/>
      <c r="F33" s="54"/>
      <c r="G33" s="54"/>
      <c r="H33" s="54"/>
      <c r="I33" s="51">
        <v>4.4200000000000003E-2</v>
      </c>
      <c r="J33" s="52">
        <v>100</v>
      </c>
      <c r="K33" s="54"/>
      <c r="L33" s="54"/>
      <c r="M33" s="54"/>
      <c r="N33" s="51">
        <v>4.4200000000000003E-2</v>
      </c>
      <c r="O33" s="51">
        <v>317.39870000000002</v>
      </c>
      <c r="P33" s="51">
        <v>2</v>
      </c>
      <c r="Q33" s="54"/>
      <c r="R33" s="54"/>
      <c r="S33" s="51">
        <v>2.2100000000000002E-2</v>
      </c>
      <c r="T33" s="54"/>
      <c r="U33" s="55"/>
    </row>
    <row r="34" spans="1:21" ht="12" thickBot="1">
      <c r="A34" s="73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3"/>
      <c r="B35" s="64" t="s">
        <v>32</v>
      </c>
      <c r="C35" s="65"/>
      <c r="D35" s="51">
        <v>256871.245</v>
      </c>
      <c r="E35" s="51">
        <v>210713.06270000001</v>
      </c>
      <c r="F35" s="52">
        <v>121.905705184361</v>
      </c>
      <c r="G35" s="51">
        <v>149559.4227</v>
      </c>
      <c r="H35" s="52">
        <v>71.751963442153595</v>
      </c>
      <c r="I35" s="51">
        <v>12777.6387</v>
      </c>
      <c r="J35" s="52">
        <v>4.9743359557431202</v>
      </c>
      <c r="K35" s="51">
        <v>24066.817599999998</v>
      </c>
      <c r="L35" s="52">
        <v>16.0918096402896</v>
      </c>
      <c r="M35" s="52">
        <v>-0.46907651388025701</v>
      </c>
      <c r="N35" s="51">
        <v>605454.08689999999</v>
      </c>
      <c r="O35" s="51">
        <v>67304821.630400002</v>
      </c>
      <c r="P35" s="51">
        <v>16429</v>
      </c>
      <c r="Q35" s="51">
        <v>12244</v>
      </c>
      <c r="R35" s="52">
        <v>34.180006533812502</v>
      </c>
      <c r="S35" s="51">
        <v>15.6352331243533</v>
      </c>
      <c r="T35" s="51">
        <v>14.6541740852663</v>
      </c>
      <c r="U35" s="53">
        <v>6.2746684445589498</v>
      </c>
    </row>
    <row r="36" spans="1:21" ht="12" customHeight="1" thickBot="1">
      <c r="A36" s="73"/>
      <c r="B36" s="64" t="s">
        <v>69</v>
      </c>
      <c r="C36" s="65"/>
      <c r="D36" s="51">
        <v>62822.29</v>
      </c>
      <c r="E36" s="54"/>
      <c r="F36" s="54"/>
      <c r="G36" s="54"/>
      <c r="H36" s="54"/>
      <c r="I36" s="51">
        <v>2018.62</v>
      </c>
      <c r="J36" s="52">
        <v>3.2132225679770698</v>
      </c>
      <c r="K36" s="54"/>
      <c r="L36" s="54"/>
      <c r="M36" s="54"/>
      <c r="N36" s="51">
        <v>207252.34</v>
      </c>
      <c r="O36" s="51">
        <v>32838764.07</v>
      </c>
      <c r="P36" s="51">
        <v>42</v>
      </c>
      <c r="Q36" s="51">
        <v>43</v>
      </c>
      <c r="R36" s="52">
        <v>-2.32558139534884</v>
      </c>
      <c r="S36" s="51">
        <v>1495.76880952381</v>
      </c>
      <c r="T36" s="51">
        <v>1608.7867441860501</v>
      </c>
      <c r="U36" s="53">
        <v>-7.55584244989151</v>
      </c>
    </row>
    <row r="37" spans="1:21" ht="12" thickBot="1">
      <c r="A37" s="73"/>
      <c r="B37" s="64" t="s">
        <v>36</v>
      </c>
      <c r="C37" s="65"/>
      <c r="D37" s="51">
        <v>121757.3</v>
      </c>
      <c r="E37" s="51">
        <v>102076.80650000001</v>
      </c>
      <c r="F37" s="52">
        <v>119.280083473223</v>
      </c>
      <c r="G37" s="51">
        <v>199210.32</v>
      </c>
      <c r="H37" s="52">
        <v>-38.880023886312699</v>
      </c>
      <c r="I37" s="51">
        <v>-12432.49</v>
      </c>
      <c r="J37" s="52">
        <v>-10.210878526379901</v>
      </c>
      <c r="K37" s="51">
        <v>-11557.8</v>
      </c>
      <c r="L37" s="52">
        <v>-5.80180785814711</v>
      </c>
      <c r="M37" s="52">
        <v>7.5679627610791E-2</v>
      </c>
      <c r="N37" s="51">
        <v>482429.43</v>
      </c>
      <c r="O37" s="51">
        <v>163891625.69999999</v>
      </c>
      <c r="P37" s="51">
        <v>60</v>
      </c>
      <c r="Q37" s="51">
        <v>52</v>
      </c>
      <c r="R37" s="52">
        <v>15.384615384615399</v>
      </c>
      <c r="S37" s="51">
        <v>2029.28833333333</v>
      </c>
      <c r="T37" s="51">
        <v>2256.3119230769198</v>
      </c>
      <c r="U37" s="53">
        <v>-11.1873500682221</v>
      </c>
    </row>
    <row r="38" spans="1:21" ht="12" thickBot="1">
      <c r="A38" s="73"/>
      <c r="B38" s="64" t="s">
        <v>37</v>
      </c>
      <c r="C38" s="65"/>
      <c r="D38" s="51">
        <v>14184.9</v>
      </c>
      <c r="E38" s="51">
        <v>54025.912300000004</v>
      </c>
      <c r="F38" s="52">
        <v>26.2557343247307</v>
      </c>
      <c r="G38" s="51">
        <v>71394.92</v>
      </c>
      <c r="H38" s="52">
        <v>-80.131779684044702</v>
      </c>
      <c r="I38" s="51">
        <v>307.97000000000003</v>
      </c>
      <c r="J38" s="52">
        <v>2.17111153409612</v>
      </c>
      <c r="K38" s="51">
        <v>-6079.45</v>
      </c>
      <c r="L38" s="52">
        <v>-8.5152417006700194</v>
      </c>
      <c r="M38" s="52">
        <v>-1.0506575430343199</v>
      </c>
      <c r="N38" s="51">
        <v>81743</v>
      </c>
      <c r="O38" s="51">
        <v>142602057.53999999</v>
      </c>
      <c r="P38" s="51">
        <v>11</v>
      </c>
      <c r="Q38" s="51">
        <v>19</v>
      </c>
      <c r="R38" s="52">
        <v>-42.105263157894697</v>
      </c>
      <c r="S38" s="51">
        <v>1289.53636363636</v>
      </c>
      <c r="T38" s="51">
        <v>1084.4352631578899</v>
      </c>
      <c r="U38" s="53">
        <v>15.905026508915499</v>
      </c>
    </row>
    <row r="39" spans="1:21" ht="12" thickBot="1">
      <c r="A39" s="73"/>
      <c r="B39" s="64" t="s">
        <v>38</v>
      </c>
      <c r="C39" s="65"/>
      <c r="D39" s="51">
        <v>75145.350000000006</v>
      </c>
      <c r="E39" s="51">
        <v>59093.870199999998</v>
      </c>
      <c r="F39" s="52">
        <v>127.162681587235</v>
      </c>
      <c r="G39" s="51">
        <v>58381.25</v>
      </c>
      <c r="H39" s="52">
        <v>28.714869928273199</v>
      </c>
      <c r="I39" s="51">
        <v>-15081.22</v>
      </c>
      <c r="J39" s="52">
        <v>-20.069398838384501</v>
      </c>
      <c r="K39" s="51">
        <v>-8722.24</v>
      </c>
      <c r="L39" s="52">
        <v>-14.9401391713949</v>
      </c>
      <c r="M39" s="52">
        <v>0.72905354587812299</v>
      </c>
      <c r="N39" s="51">
        <v>208198.39999999999</v>
      </c>
      <c r="O39" s="51">
        <v>107982404.22</v>
      </c>
      <c r="P39" s="51">
        <v>47</v>
      </c>
      <c r="Q39" s="51">
        <v>29</v>
      </c>
      <c r="R39" s="52">
        <v>62.068965517241402</v>
      </c>
      <c r="S39" s="51">
        <v>1598.8372340425501</v>
      </c>
      <c r="T39" s="51">
        <v>1713.1751724137901</v>
      </c>
      <c r="U39" s="53">
        <v>-7.1513182165606697</v>
      </c>
    </row>
    <row r="40" spans="1:21" ht="12" thickBot="1">
      <c r="A40" s="73"/>
      <c r="B40" s="64" t="s">
        <v>72</v>
      </c>
      <c r="C40" s="65"/>
      <c r="D40" s="51">
        <v>20.51</v>
      </c>
      <c r="E40" s="54"/>
      <c r="F40" s="54"/>
      <c r="G40" s="54"/>
      <c r="H40" s="54"/>
      <c r="I40" s="51">
        <v>-1257.27</v>
      </c>
      <c r="J40" s="52">
        <v>-6130.03412969283</v>
      </c>
      <c r="K40" s="54"/>
      <c r="L40" s="54"/>
      <c r="M40" s="54"/>
      <c r="N40" s="51">
        <v>20.51</v>
      </c>
      <c r="O40" s="51">
        <v>4641.0200000000004</v>
      </c>
      <c r="P40" s="51">
        <v>2</v>
      </c>
      <c r="Q40" s="54"/>
      <c r="R40" s="54"/>
      <c r="S40" s="51">
        <v>10.255000000000001</v>
      </c>
      <c r="T40" s="54"/>
      <c r="U40" s="55"/>
    </row>
    <row r="41" spans="1:21" ht="12" customHeight="1" thickBot="1">
      <c r="A41" s="73"/>
      <c r="B41" s="64" t="s">
        <v>33</v>
      </c>
      <c r="C41" s="65"/>
      <c r="D41" s="51">
        <v>69911.965800000005</v>
      </c>
      <c r="E41" s="51">
        <v>105555.054</v>
      </c>
      <c r="F41" s="52">
        <v>66.232703362550495</v>
      </c>
      <c r="G41" s="51">
        <v>196747.86290000001</v>
      </c>
      <c r="H41" s="52">
        <v>-64.4662133710018</v>
      </c>
      <c r="I41" s="51">
        <v>4016.4645</v>
      </c>
      <c r="J41" s="52">
        <v>5.7450315608204496</v>
      </c>
      <c r="K41" s="51">
        <v>9827.6445999999996</v>
      </c>
      <c r="L41" s="52">
        <v>4.9950451583786899</v>
      </c>
      <c r="M41" s="52">
        <v>-0.59130954939090896</v>
      </c>
      <c r="N41" s="51">
        <v>198453.84510000001</v>
      </c>
      <c r="O41" s="51">
        <v>64046256.246399999</v>
      </c>
      <c r="P41" s="51">
        <v>156</v>
      </c>
      <c r="Q41" s="51">
        <v>148</v>
      </c>
      <c r="R41" s="52">
        <v>5.4054054054053999</v>
      </c>
      <c r="S41" s="51">
        <v>448.15362692307701</v>
      </c>
      <c r="T41" s="51">
        <v>320.47238986486502</v>
      </c>
      <c r="U41" s="53">
        <v>28.490506243326202</v>
      </c>
    </row>
    <row r="42" spans="1:21" ht="12" thickBot="1">
      <c r="A42" s="73"/>
      <c r="B42" s="64" t="s">
        <v>34</v>
      </c>
      <c r="C42" s="65"/>
      <c r="D42" s="51">
        <v>311195.10869999998</v>
      </c>
      <c r="E42" s="51">
        <v>327606.07089999999</v>
      </c>
      <c r="F42" s="52">
        <v>94.990641609627104</v>
      </c>
      <c r="G42" s="51">
        <v>499721.80940000003</v>
      </c>
      <c r="H42" s="52">
        <v>-37.726330360957803</v>
      </c>
      <c r="I42" s="51">
        <v>21107.329399999999</v>
      </c>
      <c r="J42" s="52">
        <v>6.7826674680635799</v>
      </c>
      <c r="K42" s="51">
        <v>38001.957000000002</v>
      </c>
      <c r="L42" s="52">
        <v>7.6046224689748403</v>
      </c>
      <c r="M42" s="52">
        <v>-0.44457256767066</v>
      </c>
      <c r="N42" s="51">
        <v>1061621.3400999999</v>
      </c>
      <c r="O42" s="51">
        <v>165131631.2423</v>
      </c>
      <c r="P42" s="51">
        <v>1774</v>
      </c>
      <c r="Q42" s="51">
        <v>1943</v>
      </c>
      <c r="R42" s="52">
        <v>-8.6978898610396307</v>
      </c>
      <c r="S42" s="51">
        <v>175.420016178129</v>
      </c>
      <c r="T42" s="51">
        <v>200.86459809572801</v>
      </c>
      <c r="U42" s="53">
        <v>-14.504947879928499</v>
      </c>
    </row>
    <row r="43" spans="1:21" ht="12" thickBot="1">
      <c r="A43" s="73"/>
      <c r="B43" s="64" t="s">
        <v>39</v>
      </c>
      <c r="C43" s="65"/>
      <c r="D43" s="51">
        <v>91685.54</v>
      </c>
      <c r="E43" s="51">
        <v>43960.045400000003</v>
      </c>
      <c r="F43" s="52">
        <v>208.56561717745601</v>
      </c>
      <c r="G43" s="51">
        <v>99432.51</v>
      </c>
      <c r="H43" s="52">
        <v>-7.7911841911664599</v>
      </c>
      <c r="I43" s="51">
        <v>218.04</v>
      </c>
      <c r="J43" s="52">
        <v>0.23781285467697499</v>
      </c>
      <c r="K43" s="51">
        <v>-12493.18</v>
      </c>
      <c r="L43" s="52">
        <v>-12.5644821799228</v>
      </c>
      <c r="M43" s="52">
        <v>-1.0174527222052401</v>
      </c>
      <c r="N43" s="51">
        <v>337945.41</v>
      </c>
      <c r="O43" s="51">
        <v>78408338.549999997</v>
      </c>
      <c r="P43" s="51">
        <v>74</v>
      </c>
      <c r="Q43" s="51">
        <v>97</v>
      </c>
      <c r="R43" s="52">
        <v>-23.7113402061856</v>
      </c>
      <c r="S43" s="51">
        <v>1238.9937837837799</v>
      </c>
      <c r="T43" s="51">
        <v>1345.58144329897</v>
      </c>
      <c r="U43" s="53">
        <v>-8.6027598290021494</v>
      </c>
    </row>
    <row r="44" spans="1:21" ht="12" thickBot="1">
      <c r="A44" s="73"/>
      <c r="B44" s="64" t="s">
        <v>40</v>
      </c>
      <c r="C44" s="65"/>
      <c r="D44" s="51">
        <v>47480.33</v>
      </c>
      <c r="E44" s="51">
        <v>9302.8996999999999</v>
      </c>
      <c r="F44" s="52">
        <v>510.38204786836502</v>
      </c>
      <c r="G44" s="51">
        <v>34757.29</v>
      </c>
      <c r="H44" s="52">
        <v>36.605385517685598</v>
      </c>
      <c r="I44" s="51">
        <v>4718.51</v>
      </c>
      <c r="J44" s="52">
        <v>9.9378205669589903</v>
      </c>
      <c r="K44" s="51">
        <v>4452.43</v>
      </c>
      <c r="L44" s="52">
        <v>12.810060853421</v>
      </c>
      <c r="M44" s="52">
        <v>5.9760625096856999E-2</v>
      </c>
      <c r="N44" s="51">
        <v>179742.76</v>
      </c>
      <c r="O44" s="51">
        <v>31468592.420000002</v>
      </c>
      <c r="P44" s="51">
        <v>46</v>
      </c>
      <c r="Q44" s="51">
        <v>56</v>
      </c>
      <c r="R44" s="52">
        <v>-17.8571428571429</v>
      </c>
      <c r="S44" s="51">
        <v>1032.1810869565199</v>
      </c>
      <c r="T44" s="51">
        <v>889.85107142857203</v>
      </c>
      <c r="U44" s="53">
        <v>13.7892485462627</v>
      </c>
    </row>
    <row r="45" spans="1:21" ht="12" thickBot="1">
      <c r="A45" s="73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4"/>
      <c r="B46" s="64" t="s">
        <v>35</v>
      </c>
      <c r="C46" s="65"/>
      <c r="D46" s="56">
        <v>25401.425299999999</v>
      </c>
      <c r="E46" s="57"/>
      <c r="F46" s="57"/>
      <c r="G46" s="56">
        <v>13275.0774</v>
      </c>
      <c r="H46" s="58">
        <v>91.346720886162203</v>
      </c>
      <c r="I46" s="56">
        <v>2239.2689</v>
      </c>
      <c r="J46" s="58">
        <v>8.8155246154632092</v>
      </c>
      <c r="K46" s="56">
        <v>1144.5481</v>
      </c>
      <c r="L46" s="58">
        <v>8.6217809924030995</v>
      </c>
      <c r="M46" s="58">
        <v>0.95646552556419395</v>
      </c>
      <c r="N46" s="56">
        <v>55311.954299999998</v>
      </c>
      <c r="O46" s="56">
        <v>8782946.2971999999</v>
      </c>
      <c r="P46" s="56">
        <v>16</v>
      </c>
      <c r="Q46" s="56">
        <v>22</v>
      </c>
      <c r="R46" s="58">
        <v>-27.272727272727298</v>
      </c>
      <c r="S46" s="56">
        <v>1587.5890812499999</v>
      </c>
      <c r="T46" s="56">
        <v>483.08167272727297</v>
      </c>
      <c r="U46" s="59">
        <v>69.571365888526103</v>
      </c>
    </row>
  </sheetData>
  <mergeCells count="44">
    <mergeCell ref="B34:C34"/>
    <mergeCell ref="B35:C35"/>
    <mergeCell ref="B46:C4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W1:W4"/>
    <mergeCell ref="B6:C6"/>
    <mergeCell ref="A7:C7"/>
    <mergeCell ref="B8:C8"/>
    <mergeCell ref="B9:C9"/>
    <mergeCell ref="A8:A46"/>
    <mergeCell ref="B31:C31"/>
    <mergeCell ref="B32:C32"/>
    <mergeCell ref="B33:C33"/>
    <mergeCell ref="B18:C18"/>
    <mergeCell ref="A1:U4"/>
    <mergeCell ref="B10:C10"/>
    <mergeCell ref="B11:C11"/>
    <mergeCell ref="B12:C12"/>
    <mergeCell ref="B13:C13"/>
    <mergeCell ref="B14:C1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55592</v>
      </c>
      <c r="D2" s="37">
        <v>517648.14644187997</v>
      </c>
      <c r="E2" s="37">
        <v>390837.14338461502</v>
      </c>
      <c r="F2" s="37">
        <v>126811.003057265</v>
      </c>
      <c r="G2" s="37">
        <v>390837.14338461502</v>
      </c>
      <c r="H2" s="37">
        <v>0.244975286647728</v>
      </c>
    </row>
    <row r="3" spans="1:8">
      <c r="A3" s="37">
        <v>2</v>
      </c>
      <c r="B3" s="37">
        <v>13</v>
      </c>
      <c r="C3" s="37">
        <v>7151.4179999999997</v>
      </c>
      <c r="D3" s="37">
        <v>63300.588811209404</v>
      </c>
      <c r="E3" s="37">
        <v>48798.769777989597</v>
      </c>
      <c r="F3" s="37">
        <v>14501.819033219899</v>
      </c>
      <c r="G3" s="37">
        <v>48798.769777989597</v>
      </c>
      <c r="H3" s="37">
        <v>0.22909453617360101</v>
      </c>
    </row>
    <row r="4" spans="1:8">
      <c r="A4" s="37">
        <v>3</v>
      </c>
      <c r="B4" s="37">
        <v>14</v>
      </c>
      <c r="C4" s="37">
        <v>109748</v>
      </c>
      <c r="D4" s="37">
        <v>88378.377868739102</v>
      </c>
      <c r="E4" s="37">
        <v>61525.466770638697</v>
      </c>
      <c r="F4" s="37">
        <v>26852.911098100401</v>
      </c>
      <c r="G4" s="37">
        <v>61525.466770638697</v>
      </c>
      <c r="H4" s="37">
        <v>0.30384028023214799</v>
      </c>
    </row>
    <row r="5" spans="1:8">
      <c r="A5" s="37">
        <v>4</v>
      </c>
      <c r="B5" s="37">
        <v>15</v>
      </c>
      <c r="C5" s="37">
        <v>3527</v>
      </c>
      <c r="D5" s="37">
        <v>62268.9852649573</v>
      </c>
      <c r="E5" s="37">
        <v>48555.096340170901</v>
      </c>
      <c r="F5" s="37">
        <v>13713.888924786301</v>
      </c>
      <c r="G5" s="37">
        <v>48555.096340170901</v>
      </c>
      <c r="H5" s="37">
        <v>0.22023626796603701</v>
      </c>
    </row>
    <row r="6" spans="1:8">
      <c r="A6" s="37">
        <v>5</v>
      </c>
      <c r="B6" s="37">
        <v>16</v>
      </c>
      <c r="C6" s="37">
        <v>3016</v>
      </c>
      <c r="D6" s="37">
        <v>183332.57471367501</v>
      </c>
      <c r="E6" s="37">
        <v>155028.61678717899</v>
      </c>
      <c r="F6" s="37">
        <v>28303.957926495699</v>
      </c>
      <c r="G6" s="37">
        <v>155028.61678717899</v>
      </c>
      <c r="H6" s="37">
        <v>0.154385863890802</v>
      </c>
    </row>
    <row r="7" spans="1:8">
      <c r="A7" s="37">
        <v>6</v>
      </c>
      <c r="B7" s="37">
        <v>17</v>
      </c>
      <c r="C7" s="37">
        <v>16484</v>
      </c>
      <c r="D7" s="37">
        <v>281339.50492906</v>
      </c>
      <c r="E7" s="37">
        <v>199324.60080598301</v>
      </c>
      <c r="F7" s="37">
        <v>82014.904123076907</v>
      </c>
      <c r="G7" s="37">
        <v>199324.60080598301</v>
      </c>
      <c r="H7" s="37">
        <v>0.29151577608611001</v>
      </c>
    </row>
    <row r="8" spans="1:8">
      <c r="A8" s="37">
        <v>7</v>
      </c>
      <c r="B8" s="37">
        <v>18</v>
      </c>
      <c r="C8" s="37">
        <v>89623</v>
      </c>
      <c r="D8" s="37">
        <v>146225.95306153799</v>
      </c>
      <c r="E8" s="37">
        <v>118586.75149829</v>
      </c>
      <c r="F8" s="37">
        <v>27639.201563247902</v>
      </c>
      <c r="G8" s="37">
        <v>118586.75149829</v>
      </c>
      <c r="H8" s="37">
        <v>0.18901707244551899</v>
      </c>
    </row>
    <row r="9" spans="1:8">
      <c r="A9" s="37">
        <v>8</v>
      </c>
      <c r="B9" s="37">
        <v>19</v>
      </c>
      <c r="C9" s="37">
        <v>10826</v>
      </c>
      <c r="D9" s="37">
        <v>88594.125129914493</v>
      </c>
      <c r="E9" s="37">
        <v>76727.104935897398</v>
      </c>
      <c r="F9" s="37">
        <v>11867.020194017099</v>
      </c>
      <c r="G9" s="37">
        <v>76727.104935897398</v>
      </c>
      <c r="H9" s="37">
        <v>0.133948161648589</v>
      </c>
    </row>
    <row r="10" spans="1:8">
      <c r="A10" s="37">
        <v>9</v>
      </c>
      <c r="B10" s="37">
        <v>21</v>
      </c>
      <c r="C10" s="37">
        <v>115220</v>
      </c>
      <c r="D10" s="37">
        <v>483103.24233846198</v>
      </c>
      <c r="E10" s="37">
        <v>454742.51071538503</v>
      </c>
      <c r="F10" s="37">
        <v>28360.731623076899</v>
      </c>
      <c r="G10" s="37">
        <v>454742.51071538503</v>
      </c>
      <c r="H10" s="37">
        <v>5.8705322460260799E-2</v>
      </c>
    </row>
    <row r="11" spans="1:8">
      <c r="A11" s="37">
        <v>10</v>
      </c>
      <c r="B11" s="37">
        <v>22</v>
      </c>
      <c r="C11" s="37">
        <v>29240</v>
      </c>
      <c r="D11" s="37">
        <v>427366.17557863198</v>
      </c>
      <c r="E11" s="37">
        <v>369521.38550512801</v>
      </c>
      <c r="F11" s="37">
        <v>57844.7900735043</v>
      </c>
      <c r="G11" s="37">
        <v>369521.38550512801</v>
      </c>
      <c r="H11" s="37">
        <v>0.135351820941808</v>
      </c>
    </row>
    <row r="12" spans="1:8">
      <c r="A12" s="37">
        <v>11</v>
      </c>
      <c r="B12" s="37">
        <v>23</v>
      </c>
      <c r="C12" s="37">
        <v>119320.73299999999</v>
      </c>
      <c r="D12" s="37">
        <v>1141550.79258547</v>
      </c>
      <c r="E12" s="37">
        <v>981609.85202478606</v>
      </c>
      <c r="F12" s="37">
        <v>159940.94056068399</v>
      </c>
      <c r="G12" s="37">
        <v>981609.85202478606</v>
      </c>
      <c r="H12" s="37">
        <v>0.140108474891807</v>
      </c>
    </row>
    <row r="13" spans="1:8">
      <c r="A13" s="37">
        <v>12</v>
      </c>
      <c r="B13" s="37">
        <v>24</v>
      </c>
      <c r="C13" s="37">
        <v>20571</v>
      </c>
      <c r="D13" s="37">
        <v>483122.79348034202</v>
      </c>
      <c r="E13" s="37">
        <v>444471.12744786299</v>
      </c>
      <c r="F13" s="37">
        <v>38651.666032478599</v>
      </c>
      <c r="G13" s="37">
        <v>444471.12744786299</v>
      </c>
      <c r="H13" s="37">
        <v>8.0003813842104199E-2</v>
      </c>
    </row>
    <row r="14" spans="1:8">
      <c r="A14" s="37">
        <v>13</v>
      </c>
      <c r="B14" s="37">
        <v>25</v>
      </c>
      <c r="C14" s="37">
        <v>74010</v>
      </c>
      <c r="D14" s="37">
        <v>917605.64260000002</v>
      </c>
      <c r="E14" s="37">
        <v>836876.19830000005</v>
      </c>
      <c r="F14" s="37">
        <v>80729.444300000003</v>
      </c>
      <c r="G14" s="37">
        <v>836876.19830000005</v>
      </c>
      <c r="H14" s="37">
        <v>8.7978365162681704E-2</v>
      </c>
    </row>
    <row r="15" spans="1:8">
      <c r="A15" s="37">
        <v>14</v>
      </c>
      <c r="B15" s="37">
        <v>26</v>
      </c>
      <c r="C15" s="37">
        <v>48105</v>
      </c>
      <c r="D15" s="37">
        <v>287770.97300176998</v>
      </c>
      <c r="E15" s="37">
        <v>247587.92165132699</v>
      </c>
      <c r="F15" s="37">
        <v>40183.051350442503</v>
      </c>
      <c r="G15" s="37">
        <v>247587.92165132699</v>
      </c>
      <c r="H15" s="37">
        <v>0.139635526583132</v>
      </c>
    </row>
    <row r="16" spans="1:8">
      <c r="A16" s="37">
        <v>15</v>
      </c>
      <c r="B16" s="37">
        <v>27</v>
      </c>
      <c r="C16" s="37">
        <v>108824.319</v>
      </c>
      <c r="D16" s="37">
        <v>876662.25100000005</v>
      </c>
      <c r="E16" s="37">
        <v>780036.50150000001</v>
      </c>
      <c r="F16" s="37">
        <v>96625.749500000005</v>
      </c>
      <c r="G16" s="37">
        <v>780036.50150000001</v>
      </c>
      <c r="H16" s="37">
        <v>0.110220041287029</v>
      </c>
    </row>
    <row r="17" spans="1:8">
      <c r="A17" s="37">
        <v>16</v>
      </c>
      <c r="B17" s="37">
        <v>29</v>
      </c>
      <c r="C17" s="37">
        <v>180801</v>
      </c>
      <c r="D17" s="37">
        <v>2196002.7418418801</v>
      </c>
      <c r="E17" s="37">
        <v>2012948.3026324799</v>
      </c>
      <c r="F17" s="37">
        <v>183054.43920940199</v>
      </c>
      <c r="G17" s="37">
        <v>2012948.3026324799</v>
      </c>
      <c r="H17" s="37">
        <v>8.3358019423903904E-2</v>
      </c>
    </row>
    <row r="18" spans="1:8">
      <c r="A18" s="37">
        <v>17</v>
      </c>
      <c r="B18" s="37">
        <v>31</v>
      </c>
      <c r="C18" s="37">
        <v>27765.877</v>
      </c>
      <c r="D18" s="37">
        <v>269012.87193974701</v>
      </c>
      <c r="E18" s="37">
        <v>233358.225730426</v>
      </c>
      <c r="F18" s="37">
        <v>35654.646209321298</v>
      </c>
      <c r="G18" s="37">
        <v>233358.225730426</v>
      </c>
      <c r="H18" s="37">
        <v>0.132538811069632</v>
      </c>
    </row>
    <row r="19" spans="1:8">
      <c r="A19" s="37">
        <v>18</v>
      </c>
      <c r="B19" s="37">
        <v>32</v>
      </c>
      <c r="C19" s="37">
        <v>24904.056</v>
      </c>
      <c r="D19" s="37">
        <v>335321.93381738098</v>
      </c>
      <c r="E19" s="37">
        <v>312579.67479304801</v>
      </c>
      <c r="F19" s="37">
        <v>22742.2590243331</v>
      </c>
      <c r="G19" s="37">
        <v>312579.67479304801</v>
      </c>
      <c r="H19" s="37">
        <v>6.7822163511435093E-2</v>
      </c>
    </row>
    <row r="20" spans="1:8">
      <c r="A20" s="37">
        <v>19</v>
      </c>
      <c r="B20" s="37">
        <v>33</v>
      </c>
      <c r="C20" s="37">
        <v>45052.93</v>
      </c>
      <c r="D20" s="37">
        <v>624657.97795702994</v>
      </c>
      <c r="E20" s="37">
        <v>515389.417090028</v>
      </c>
      <c r="F20" s="37">
        <v>109268.560867002</v>
      </c>
      <c r="G20" s="37">
        <v>515389.417090028</v>
      </c>
      <c r="H20" s="37">
        <v>0.17492542274793299</v>
      </c>
    </row>
    <row r="21" spans="1:8">
      <c r="A21" s="37">
        <v>20</v>
      </c>
      <c r="B21" s="37">
        <v>34</v>
      </c>
      <c r="C21" s="37">
        <v>34898.044999999998</v>
      </c>
      <c r="D21" s="37">
        <v>216882.29029270099</v>
      </c>
      <c r="E21" s="37">
        <v>157638.07055636501</v>
      </c>
      <c r="F21" s="37">
        <v>59244.219736336003</v>
      </c>
      <c r="G21" s="37">
        <v>157638.07055636501</v>
      </c>
      <c r="H21" s="37">
        <v>0.27316301232516899</v>
      </c>
    </row>
    <row r="22" spans="1:8">
      <c r="A22" s="37">
        <v>21</v>
      </c>
      <c r="B22" s="37">
        <v>35</v>
      </c>
      <c r="C22" s="37">
        <v>41720.713000000003</v>
      </c>
      <c r="D22" s="37">
        <v>1128234.4717893801</v>
      </c>
      <c r="E22" s="37">
        <v>1084439.4745318601</v>
      </c>
      <c r="F22" s="37">
        <v>43794.997257522104</v>
      </c>
      <c r="G22" s="37">
        <v>1084439.4745318601</v>
      </c>
      <c r="H22" s="37">
        <v>3.8817283421648398E-2</v>
      </c>
    </row>
    <row r="23" spans="1:8">
      <c r="A23" s="37">
        <v>22</v>
      </c>
      <c r="B23" s="37">
        <v>36</v>
      </c>
      <c r="C23" s="37">
        <v>150759.94899999999</v>
      </c>
      <c r="D23" s="37">
        <v>704858.71974955802</v>
      </c>
      <c r="E23" s="37">
        <v>619932.63798128197</v>
      </c>
      <c r="F23" s="37">
        <v>84926.081768275297</v>
      </c>
      <c r="G23" s="37">
        <v>619932.63798128197</v>
      </c>
      <c r="H23" s="37">
        <v>0.120486672561063</v>
      </c>
    </row>
    <row r="24" spans="1:8">
      <c r="A24" s="37">
        <v>23</v>
      </c>
      <c r="B24" s="37">
        <v>37</v>
      </c>
      <c r="C24" s="37">
        <v>134524.15</v>
      </c>
      <c r="D24" s="37">
        <v>767363.37623855995</v>
      </c>
      <c r="E24" s="37">
        <v>676131.05581813201</v>
      </c>
      <c r="F24" s="37">
        <v>91232.320420427306</v>
      </c>
      <c r="G24" s="37">
        <v>676131.05581813201</v>
      </c>
      <c r="H24" s="37">
        <v>0.11889063675103601</v>
      </c>
    </row>
    <row r="25" spans="1:8">
      <c r="A25" s="37">
        <v>24</v>
      </c>
      <c r="B25" s="37">
        <v>38</v>
      </c>
      <c r="C25" s="37">
        <v>153052.90700000001</v>
      </c>
      <c r="D25" s="37">
        <v>706469.59589203505</v>
      </c>
      <c r="E25" s="37">
        <v>671056.533566372</v>
      </c>
      <c r="F25" s="37">
        <v>35413.062325663697</v>
      </c>
      <c r="G25" s="37">
        <v>671056.533566372</v>
      </c>
      <c r="H25" s="37">
        <v>5.0126803094687797E-2</v>
      </c>
    </row>
    <row r="26" spans="1:8">
      <c r="A26" s="37">
        <v>25</v>
      </c>
      <c r="B26" s="37">
        <v>39</v>
      </c>
      <c r="C26" s="37">
        <v>64355.885999999999</v>
      </c>
      <c r="D26" s="37">
        <v>97200.792556531305</v>
      </c>
      <c r="E26" s="37">
        <v>70549.359732396304</v>
      </c>
      <c r="F26" s="37">
        <v>26651.432824135001</v>
      </c>
      <c r="G26" s="37">
        <v>70549.359732396304</v>
      </c>
      <c r="H26" s="37">
        <v>0.27418946001530498</v>
      </c>
    </row>
    <row r="27" spans="1:8">
      <c r="A27" s="37">
        <v>26</v>
      </c>
      <c r="B27" s="37">
        <v>40</v>
      </c>
      <c r="C27" s="37">
        <v>0</v>
      </c>
      <c r="D27" s="37">
        <v>4.4200000000000003E-2</v>
      </c>
      <c r="E27" s="37">
        <v>0</v>
      </c>
      <c r="F27" s="37">
        <v>4.4200000000000003E-2</v>
      </c>
      <c r="G27" s="37">
        <v>0</v>
      </c>
      <c r="H27" s="37">
        <v>1</v>
      </c>
    </row>
    <row r="28" spans="1:8">
      <c r="A28" s="37">
        <v>27</v>
      </c>
      <c r="B28" s="37">
        <v>42</v>
      </c>
      <c r="C28" s="37">
        <v>14783.838</v>
      </c>
      <c r="D28" s="37">
        <v>256871.24460000001</v>
      </c>
      <c r="E28" s="37">
        <v>244093.5981</v>
      </c>
      <c r="F28" s="37">
        <v>12777.646500000001</v>
      </c>
      <c r="G28" s="37">
        <v>244093.5981</v>
      </c>
      <c r="H28" s="37">
        <v>4.9743390000299002E-2</v>
      </c>
    </row>
    <row r="29" spans="1:8">
      <c r="A29" s="37">
        <v>28</v>
      </c>
      <c r="B29" s="37">
        <v>75</v>
      </c>
      <c r="C29" s="37">
        <v>159</v>
      </c>
      <c r="D29" s="37">
        <v>69911.965811965798</v>
      </c>
      <c r="E29" s="37">
        <v>65895.5</v>
      </c>
      <c r="F29" s="37">
        <v>4016.4658119658102</v>
      </c>
      <c r="G29" s="37">
        <v>65895.5</v>
      </c>
      <c r="H29" s="37">
        <v>5.7450334364341001E-2</v>
      </c>
    </row>
    <row r="30" spans="1:8">
      <c r="A30" s="37">
        <v>29</v>
      </c>
      <c r="B30" s="37">
        <v>76</v>
      </c>
      <c r="C30" s="37">
        <v>1848</v>
      </c>
      <c r="D30" s="37">
        <v>311195.099177778</v>
      </c>
      <c r="E30" s="37">
        <v>290087.77418290603</v>
      </c>
      <c r="F30" s="37">
        <v>21107.3249948718</v>
      </c>
      <c r="G30" s="37">
        <v>290087.77418290603</v>
      </c>
      <c r="H30" s="37">
        <v>6.7826662600537005E-2</v>
      </c>
    </row>
    <row r="31" spans="1:8" ht="14.25">
      <c r="A31" s="30">
        <v>30</v>
      </c>
      <c r="B31" s="31">
        <v>99</v>
      </c>
      <c r="C31" s="30">
        <v>16</v>
      </c>
      <c r="D31" s="30">
        <v>25401.425005672801</v>
      </c>
      <c r="E31" s="30">
        <v>23162.156538839699</v>
      </c>
      <c r="F31" s="30">
        <v>2239.2684668330699</v>
      </c>
      <c r="G31" s="30">
        <v>23162.156538839699</v>
      </c>
      <c r="H31" s="30">
        <v>8.8155230123230593E-2</v>
      </c>
    </row>
    <row r="32" spans="1:8" ht="14.25">
      <c r="A32" s="30"/>
      <c r="B32" s="33">
        <v>70</v>
      </c>
      <c r="C32" s="34">
        <v>40</v>
      </c>
      <c r="D32" s="34">
        <v>62822.29</v>
      </c>
      <c r="E32" s="34">
        <v>60803.67</v>
      </c>
      <c r="F32" s="30"/>
      <c r="G32" s="30"/>
      <c r="H32" s="30"/>
    </row>
    <row r="33" spans="1:8" ht="14.25">
      <c r="A33" s="30"/>
      <c r="B33" s="33">
        <v>71</v>
      </c>
      <c r="C33" s="34">
        <v>48</v>
      </c>
      <c r="D33" s="34">
        <v>121757.3</v>
      </c>
      <c r="E33" s="34">
        <v>134189.79</v>
      </c>
      <c r="F33" s="30"/>
      <c r="G33" s="30"/>
      <c r="H33" s="30"/>
    </row>
    <row r="34" spans="1:8" ht="14.25">
      <c r="A34" s="30"/>
      <c r="B34" s="33">
        <v>72</v>
      </c>
      <c r="C34" s="34">
        <v>9</v>
      </c>
      <c r="D34" s="34">
        <v>14184.9</v>
      </c>
      <c r="E34" s="34">
        <v>13876.93</v>
      </c>
      <c r="F34" s="30"/>
      <c r="G34" s="30"/>
      <c r="H34" s="30"/>
    </row>
    <row r="35" spans="1:8" ht="14.25">
      <c r="A35" s="30"/>
      <c r="B35" s="33">
        <v>73</v>
      </c>
      <c r="C35" s="34">
        <v>33</v>
      </c>
      <c r="D35" s="34">
        <v>75145.350000000006</v>
      </c>
      <c r="E35" s="34">
        <v>90226.57</v>
      </c>
      <c r="F35" s="30"/>
      <c r="G35" s="30"/>
      <c r="H35" s="30"/>
    </row>
    <row r="36" spans="1:8" ht="14.25">
      <c r="A36" s="30"/>
      <c r="B36" s="33">
        <v>74</v>
      </c>
      <c r="C36" s="34">
        <v>24</v>
      </c>
      <c r="D36" s="34">
        <v>20.51</v>
      </c>
      <c r="E36" s="34">
        <v>1277.78</v>
      </c>
      <c r="F36" s="30"/>
      <c r="G36" s="30"/>
      <c r="H36" s="30"/>
    </row>
    <row r="37" spans="1:8" ht="14.25">
      <c r="A37" s="30"/>
      <c r="B37" s="33">
        <v>77</v>
      </c>
      <c r="C37" s="34">
        <v>66</v>
      </c>
      <c r="D37" s="34">
        <v>91685.54</v>
      </c>
      <c r="E37" s="34">
        <v>91467.5</v>
      </c>
      <c r="F37" s="30"/>
      <c r="G37" s="30"/>
      <c r="H37" s="30"/>
    </row>
    <row r="38" spans="1:8" ht="14.25">
      <c r="A38" s="30"/>
      <c r="B38" s="33">
        <v>78</v>
      </c>
      <c r="C38" s="34">
        <v>41</v>
      </c>
      <c r="D38" s="34">
        <v>47480.33</v>
      </c>
      <c r="E38" s="34">
        <v>42761.82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2015-12-04T00:25:27Z</dcterms:modified>
</cp:coreProperties>
</file>