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<sst xmlns="http://schemas.openxmlformats.org/spreadsheetml/2006/main" count="121" uniqueCount="80">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</sst>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5" sqref="L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13700738.240200002</v>
      </c>
      <c r="F3" s="25">
        <f>RA!I7</f>
        <v>1412847.1303999999</v>
      </c>
      <c r="G3" s="16">
        <f>SUM(G4:G42)</f>
        <v>12287891.1098</v>
      </c>
      <c r="H3" s="27">
        <f>RA!J7</f>
        <v>10.3121970920844</v>
      </c>
      <c r="I3" s="20">
        <f>SUM(I4:I42)</f>
        <v>13700744.889736162</v>
      </c>
      <c r="J3" s="21">
        <f>SUM(J4:J42)</f>
        <v>12287891.073072802</v>
      </c>
      <c r="K3" s="22">
        <f>E3-I3</f>
        <v>-6.6495361607521772</v>
      </c>
      <c r="L3" s="22">
        <f>G3-J3</f>
        <v>3.6727197468280792E-2</v>
      </c>
    </row>
    <row r="4" spans="1:13">
      <c r="A4" s="69">
        <f>RA!A8</f>
        <v>42691</v>
      </c>
      <c r="B4" s="12">
        <v>12</v>
      </c>
      <c r="C4" s="67" t="s">
        <v>6</v>
      </c>
      <c r="D4" s="67"/>
      <c r="E4" s="15">
        <f>VLOOKUP(C4,RA!B8:D35,3,0)</f>
        <v>490292.89380000002</v>
      </c>
      <c r="F4" s="25">
        <f>VLOOKUP(C4,RA!B8:I38,8,0)</f>
        <v>135652.18950000001</v>
      </c>
      <c r="G4" s="16">
        <f t="shared" ref="G4:G42" si="0">E4-F4</f>
        <v>354640.70429999998</v>
      </c>
      <c r="H4" s="27">
        <f>RA!J8</f>
        <v>27.667582217770299</v>
      </c>
      <c r="I4" s="20">
        <f>VLOOKUP(B4,RMS!B:D,3,FALSE)</f>
        <v>490293.40674444399</v>
      </c>
      <c r="J4" s="21">
        <f>VLOOKUP(B4,RMS!B:E,4,FALSE)</f>
        <v>354640.71775726503</v>
      </c>
      <c r="K4" s="22">
        <f t="shared" ref="K4:K42" si="1">E4-I4</f>
        <v>-0.51294444396626204</v>
      </c>
      <c r="L4" s="22">
        <f t="shared" ref="L4:L42" si="2">G4-J4</f>
        <v>-1.3457265042234212E-2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55094.554700000001</v>
      </c>
      <c r="F5" s="25">
        <f>VLOOKUP(C5,RA!B9:I39,8,0)</f>
        <v>13298.993200000001</v>
      </c>
      <c r="G5" s="16">
        <f t="shared" si="0"/>
        <v>41795.561499999996</v>
      </c>
      <c r="H5" s="27">
        <f>RA!J9</f>
        <v>24.1384893160775</v>
      </c>
      <c r="I5" s="20">
        <f>VLOOKUP(B5,RMS!B:D,3,FALSE)</f>
        <v>55094.578168376102</v>
      </c>
      <c r="J5" s="21">
        <f>VLOOKUP(B5,RMS!B:E,4,FALSE)</f>
        <v>41795.557243589697</v>
      </c>
      <c r="K5" s="22">
        <f t="shared" si="1"/>
        <v>-2.3468376100936439E-2</v>
      </c>
      <c r="L5" s="22">
        <f t="shared" si="2"/>
        <v>4.2564102986943908E-3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75696.987500000003</v>
      </c>
      <c r="F6" s="25">
        <f>VLOOKUP(C6,RA!B10:I40,8,0)</f>
        <v>25199.926200000002</v>
      </c>
      <c r="G6" s="16">
        <f t="shared" si="0"/>
        <v>50497.061300000001</v>
      </c>
      <c r="H6" s="27">
        <f>RA!J10</f>
        <v>33.290527182472097</v>
      </c>
      <c r="I6" s="20">
        <f>VLOOKUP(B6,RMS!B:D,3,FALSE)</f>
        <v>75698.819216814198</v>
      </c>
      <c r="J6" s="21">
        <f>VLOOKUP(B6,RMS!B:E,4,FALSE)</f>
        <v>50497.061655483798</v>
      </c>
      <c r="K6" s="22">
        <f>E6-I6</f>
        <v>-1.8317168141948059</v>
      </c>
      <c r="L6" s="22">
        <f t="shared" si="2"/>
        <v>-3.5548379673855379E-4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49789.175499999998</v>
      </c>
      <c r="F7" s="25">
        <f>VLOOKUP(C7,RA!B11:I41,8,0)</f>
        <v>11027.2947</v>
      </c>
      <c r="G7" s="16">
        <f t="shared" si="0"/>
        <v>38761.880799999999</v>
      </c>
      <c r="H7" s="27">
        <f>RA!J11</f>
        <v>22.147976119829501</v>
      </c>
      <c r="I7" s="20">
        <f>VLOOKUP(B7,RMS!B:D,3,FALSE)</f>
        <v>49789.198340715498</v>
      </c>
      <c r="J7" s="21">
        <f>VLOOKUP(B7,RMS!B:E,4,FALSE)</f>
        <v>38761.881519068098</v>
      </c>
      <c r="K7" s="22">
        <f t="shared" si="1"/>
        <v>-2.2840715500933584E-2</v>
      </c>
      <c r="L7" s="22">
        <f t="shared" si="2"/>
        <v>-7.1906809898791835E-4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102781.8438</v>
      </c>
      <c r="F8" s="25">
        <f>VLOOKUP(C8,RA!B12:I42,8,0)</f>
        <v>23818.022400000002</v>
      </c>
      <c r="G8" s="16">
        <f t="shared" si="0"/>
        <v>78963.821400000001</v>
      </c>
      <c r="H8" s="27">
        <f>RA!J12</f>
        <v>23.173375296075399</v>
      </c>
      <c r="I8" s="20">
        <f>VLOOKUP(B8,RMS!B:D,3,FALSE)</f>
        <v>102781.84023589701</v>
      </c>
      <c r="J8" s="21">
        <f>VLOOKUP(B8,RMS!B:E,4,FALSE)</f>
        <v>78963.821036752095</v>
      </c>
      <c r="K8" s="22">
        <f t="shared" si="1"/>
        <v>3.5641029971884564E-3</v>
      </c>
      <c r="L8" s="22">
        <f t="shared" si="2"/>
        <v>3.632479056250304E-4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209271.7353</v>
      </c>
      <c r="F9" s="25">
        <f>VLOOKUP(C9,RA!B13:I43,8,0)</f>
        <v>71261.463099999994</v>
      </c>
      <c r="G9" s="16">
        <f t="shared" si="0"/>
        <v>138010.27220000001</v>
      </c>
      <c r="H9" s="27">
        <f>RA!J13</f>
        <v>34.052120319948401</v>
      </c>
      <c r="I9" s="20">
        <f>VLOOKUP(B9,RMS!B:D,3,FALSE)</f>
        <v>209271.87266752101</v>
      </c>
      <c r="J9" s="21">
        <f>VLOOKUP(B9,RMS!B:E,4,FALSE)</f>
        <v>138010.26984359001</v>
      </c>
      <c r="K9" s="22">
        <f t="shared" si="1"/>
        <v>-0.13736752100521699</v>
      </c>
      <c r="L9" s="22">
        <f t="shared" si="2"/>
        <v>2.3564099974464625E-3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85382.975999999995</v>
      </c>
      <c r="F10" s="25">
        <f>VLOOKUP(C10,RA!B14:I43,8,0)</f>
        <v>16805.215899999999</v>
      </c>
      <c r="G10" s="16">
        <f t="shared" si="0"/>
        <v>68577.7601</v>
      </c>
      <c r="H10" s="27">
        <f>RA!J14</f>
        <v>19.682162284903299</v>
      </c>
      <c r="I10" s="20">
        <f>VLOOKUP(B10,RMS!B:D,3,FALSE)</f>
        <v>85382.981443589699</v>
      </c>
      <c r="J10" s="21">
        <f>VLOOKUP(B10,RMS!B:E,4,FALSE)</f>
        <v>68577.760280341899</v>
      </c>
      <c r="K10" s="22">
        <f t="shared" si="1"/>
        <v>-5.4435897036455572E-3</v>
      </c>
      <c r="L10" s="22">
        <f t="shared" si="2"/>
        <v>-1.8034189997706562E-4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69357.845300000001</v>
      </c>
      <c r="F11" s="25">
        <f>VLOOKUP(C11,RA!B15:I44,8,0)</f>
        <v>17798.153200000001</v>
      </c>
      <c r="G11" s="16">
        <f t="shared" si="0"/>
        <v>51559.6921</v>
      </c>
      <c r="H11" s="27">
        <f>RA!J15</f>
        <v>25.661341010546099</v>
      </c>
      <c r="I11" s="20">
        <f>VLOOKUP(B11,RMS!B:D,3,FALSE)</f>
        <v>69357.900370085496</v>
      </c>
      <c r="J11" s="21">
        <f>VLOOKUP(B11,RMS!B:E,4,FALSE)</f>
        <v>51559.692232478599</v>
      </c>
      <c r="K11" s="22">
        <f t="shared" si="1"/>
        <v>-5.5070085494662635E-2</v>
      </c>
      <c r="L11" s="22">
        <f t="shared" si="2"/>
        <v>-1.3247859897091985E-4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545643.48739999998</v>
      </c>
      <c r="F12" s="25">
        <f>VLOOKUP(C12,RA!B16:I45,8,0)</f>
        <v>-19713.688999999998</v>
      </c>
      <c r="G12" s="16">
        <f t="shared" si="0"/>
        <v>565357.1764</v>
      </c>
      <c r="H12" s="27">
        <f>RA!J16</f>
        <v>-3.6129248227512201</v>
      </c>
      <c r="I12" s="20">
        <f>VLOOKUP(B12,RMS!B:D,3,FALSE)</f>
        <v>545642.98579914495</v>
      </c>
      <c r="J12" s="21">
        <f>VLOOKUP(B12,RMS!B:E,4,FALSE)</f>
        <v>565357.17673333304</v>
      </c>
      <c r="K12" s="22">
        <f t="shared" si="1"/>
        <v>0.50160085503011942</v>
      </c>
      <c r="L12" s="22">
        <f t="shared" si="2"/>
        <v>-3.333330387249589E-4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461107.04249999998</v>
      </c>
      <c r="F13" s="25">
        <f>VLOOKUP(C13,RA!B17:I46,8,0)</f>
        <v>60304.902900000001</v>
      </c>
      <c r="G13" s="16">
        <f t="shared" si="0"/>
        <v>400802.13959999999</v>
      </c>
      <c r="H13" s="27">
        <f>RA!J17</f>
        <v>13.078287109440501</v>
      </c>
      <c r="I13" s="20">
        <f>VLOOKUP(B13,RMS!B:D,3,FALSE)</f>
        <v>461107.04711965797</v>
      </c>
      <c r="J13" s="21">
        <f>VLOOKUP(B13,RMS!B:E,4,FALSE)</f>
        <v>400802.13894358999</v>
      </c>
      <c r="K13" s="22">
        <f t="shared" si="1"/>
        <v>-4.6196579933166504E-3</v>
      </c>
      <c r="L13" s="22">
        <f t="shared" si="2"/>
        <v>6.5641000401228666E-4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1201681.0460000001</v>
      </c>
      <c r="F14" s="25">
        <f>VLOOKUP(C14,RA!B18:I47,8,0)</f>
        <v>148927.61170000001</v>
      </c>
      <c r="G14" s="16">
        <f t="shared" si="0"/>
        <v>1052753.4343000001</v>
      </c>
      <c r="H14" s="27">
        <f>RA!J18</f>
        <v>12.3932729234376</v>
      </c>
      <c r="I14" s="20">
        <f>VLOOKUP(B14,RMS!B:D,3,FALSE)</f>
        <v>1201681.2955666699</v>
      </c>
      <c r="J14" s="21">
        <f>VLOOKUP(B14,RMS!B:E,4,FALSE)</f>
        <v>1052753.42276838</v>
      </c>
      <c r="K14" s="22">
        <f t="shared" si="1"/>
        <v>-0.24956666980870068</v>
      </c>
      <c r="L14" s="22">
        <f t="shared" si="2"/>
        <v>1.1531620053574443E-2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469033.3493</v>
      </c>
      <c r="F15" s="25">
        <f>VLOOKUP(C15,RA!B19:I48,8,0)</f>
        <v>40133.464800000002</v>
      </c>
      <c r="G15" s="16">
        <f t="shared" si="0"/>
        <v>428899.88449999999</v>
      </c>
      <c r="H15" s="27">
        <f>RA!J19</f>
        <v>8.55663352294596</v>
      </c>
      <c r="I15" s="20">
        <f>VLOOKUP(B15,RMS!B:D,3,FALSE)</f>
        <v>469033.29523076903</v>
      </c>
      <c r="J15" s="21">
        <f>VLOOKUP(B15,RMS!B:E,4,FALSE)</f>
        <v>428899.88477606798</v>
      </c>
      <c r="K15" s="22">
        <f t="shared" si="1"/>
        <v>5.4069230973254889E-2</v>
      </c>
      <c r="L15" s="22">
        <f t="shared" si="2"/>
        <v>-2.7606799267232418E-4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1050141.3419000001</v>
      </c>
      <c r="F16" s="25">
        <f>VLOOKUP(C16,RA!B20:I49,8,0)</f>
        <v>88827.319900000002</v>
      </c>
      <c r="G16" s="16">
        <f t="shared" si="0"/>
        <v>961314.02200000011</v>
      </c>
      <c r="H16" s="27">
        <f>RA!J20</f>
        <v>8.45860612813191</v>
      </c>
      <c r="I16" s="20">
        <f>VLOOKUP(B16,RMS!B:D,3,FALSE)</f>
        <v>1050141.5350901301</v>
      </c>
      <c r="J16" s="21">
        <f>VLOOKUP(B16,RMS!B:E,4,FALSE)</f>
        <v>961314.022</v>
      </c>
      <c r="K16" s="22">
        <f t="shared" si="1"/>
        <v>-0.19319012993946671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286078.53499999997</v>
      </c>
      <c r="F17" s="25">
        <f>VLOOKUP(C17,RA!B21:I50,8,0)</f>
        <v>41949.8073</v>
      </c>
      <c r="G17" s="16">
        <f t="shared" si="0"/>
        <v>244128.72769999999</v>
      </c>
      <c r="H17" s="27">
        <f>RA!J21</f>
        <v>14.663738158474599</v>
      </c>
      <c r="I17" s="20">
        <f>VLOOKUP(B17,RMS!B:D,3,FALSE)</f>
        <v>286078.16510807001</v>
      </c>
      <c r="J17" s="21">
        <f>VLOOKUP(B17,RMS!B:E,4,FALSE)</f>
        <v>244128.72750521899</v>
      </c>
      <c r="K17" s="22">
        <f t="shared" si="1"/>
        <v>0.36989192996406928</v>
      </c>
      <c r="L17" s="22">
        <f t="shared" si="2"/>
        <v>1.9478099420666695E-4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909900.47660000005</v>
      </c>
      <c r="F18" s="25">
        <f>VLOOKUP(C18,RA!B22:I51,8,0)</f>
        <v>73728.261199999994</v>
      </c>
      <c r="G18" s="16">
        <f t="shared" si="0"/>
        <v>836172.2154000001</v>
      </c>
      <c r="H18" s="27">
        <f>RA!J22</f>
        <v>8.1028929092880997</v>
      </c>
      <c r="I18" s="20">
        <f>VLOOKUP(B18,RMS!B:D,3,FALSE)</f>
        <v>909901.36973247898</v>
      </c>
      <c r="J18" s="21">
        <f>VLOOKUP(B18,RMS!B:E,4,FALSE)</f>
        <v>836172.21269743599</v>
      </c>
      <c r="K18" s="22">
        <f t="shared" si="1"/>
        <v>-0.8931324789300561</v>
      </c>
      <c r="L18" s="22">
        <f t="shared" si="2"/>
        <v>2.7025641174986959E-3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1725079.5027999999</v>
      </c>
      <c r="F19" s="25">
        <f>VLOOKUP(C19,RA!B23:I52,8,0)</f>
        <v>180311.4761</v>
      </c>
      <c r="G19" s="16">
        <f t="shared" si="0"/>
        <v>1544768.0266999998</v>
      </c>
      <c r="H19" s="27">
        <f>RA!J23</f>
        <v>10.452357459892999</v>
      </c>
      <c r="I19" s="20">
        <f>VLOOKUP(B19,RMS!B:D,3,FALSE)</f>
        <v>1725080.9547906001</v>
      </c>
      <c r="J19" s="21">
        <f>VLOOKUP(B19,RMS!B:E,4,FALSE)</f>
        <v>1544768.0460512801</v>
      </c>
      <c r="K19" s="22">
        <f t="shared" si="1"/>
        <v>-1.4519906002096832</v>
      </c>
      <c r="L19" s="22">
        <f t="shared" si="2"/>
        <v>-1.935128029435873E-2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230852.3401</v>
      </c>
      <c r="F20" s="25">
        <f>VLOOKUP(C20,RA!B24:I53,8,0)</f>
        <v>36361.761700000003</v>
      </c>
      <c r="G20" s="16">
        <f t="shared" si="0"/>
        <v>194490.5784</v>
      </c>
      <c r="H20" s="27">
        <f>RA!J24</f>
        <v>15.751090798667599</v>
      </c>
      <c r="I20" s="20">
        <f>VLOOKUP(B20,RMS!B:D,3,FALSE)</f>
        <v>230852.40957261901</v>
      </c>
      <c r="J20" s="21">
        <f>VLOOKUP(B20,RMS!B:E,4,FALSE)</f>
        <v>194490.58480427301</v>
      </c>
      <c r="K20" s="22">
        <f t="shared" si="1"/>
        <v>-6.9472619012231007E-2</v>
      </c>
      <c r="L20" s="22">
        <f t="shared" si="2"/>
        <v>-6.404273008229211E-3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376113.14260000002</v>
      </c>
      <c r="F21" s="25">
        <f>VLOOKUP(C21,RA!B25:I54,8,0)</f>
        <v>18211.247899999998</v>
      </c>
      <c r="G21" s="16">
        <f t="shared" si="0"/>
        <v>357901.8947</v>
      </c>
      <c r="H21" s="27">
        <f>RA!J25</f>
        <v>4.8419599948326804</v>
      </c>
      <c r="I21" s="20">
        <f>VLOOKUP(B21,RMS!B:D,3,FALSE)</f>
        <v>376113.13697032799</v>
      </c>
      <c r="J21" s="21">
        <f>VLOOKUP(B21,RMS!B:E,4,FALSE)</f>
        <v>357901.87603491399</v>
      </c>
      <c r="K21" s="22">
        <f t="shared" si="1"/>
        <v>5.6296720285899937E-3</v>
      </c>
      <c r="L21" s="22">
        <f t="shared" si="2"/>
        <v>1.8665086012333632E-2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607040.40159999998</v>
      </c>
      <c r="F22" s="25">
        <f>VLOOKUP(C22,RA!B26:I55,8,0)</f>
        <v>130055.64840000001</v>
      </c>
      <c r="G22" s="16">
        <f t="shared" si="0"/>
        <v>476984.75319999998</v>
      </c>
      <c r="H22" s="27">
        <f>RA!J26</f>
        <v>21.4245457233501</v>
      </c>
      <c r="I22" s="20">
        <f>VLOOKUP(B22,RMS!B:D,3,FALSE)</f>
        <v>607040.39730903099</v>
      </c>
      <c r="J22" s="21">
        <f>VLOOKUP(B22,RMS!B:E,4,FALSE)</f>
        <v>476984.632330694</v>
      </c>
      <c r="K22" s="22">
        <f t="shared" si="1"/>
        <v>4.2909689946100116E-3</v>
      </c>
      <c r="L22" s="22">
        <f t="shared" si="2"/>
        <v>0.1208693059743382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196506.45980000001</v>
      </c>
      <c r="F23" s="25">
        <f>VLOOKUP(C23,RA!B27:I56,8,0)</f>
        <v>49555.559500000003</v>
      </c>
      <c r="G23" s="16">
        <f t="shared" si="0"/>
        <v>146950.90030000001</v>
      </c>
      <c r="H23" s="27">
        <f>RA!J27</f>
        <v>25.2182852158838</v>
      </c>
      <c r="I23" s="20">
        <f>VLOOKUP(B23,RMS!B:D,3,FALSE)</f>
        <v>196506.32183915001</v>
      </c>
      <c r="J23" s="21">
        <f>VLOOKUP(B23,RMS!B:E,4,FALSE)</f>
        <v>146950.90266822299</v>
      </c>
      <c r="K23" s="22">
        <f t="shared" si="1"/>
        <v>0.13796084999921732</v>
      </c>
      <c r="L23" s="22">
        <f t="shared" si="2"/>
        <v>-2.3682229802943766E-3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1154610.5034</v>
      </c>
      <c r="F24" s="25">
        <f>VLOOKUP(C24,RA!B28:I57,8,0)</f>
        <v>19636.97</v>
      </c>
      <c r="G24" s="16">
        <f t="shared" si="0"/>
        <v>1134973.5334000001</v>
      </c>
      <c r="H24" s="27">
        <f>RA!J28</f>
        <v>1.7007440987393301</v>
      </c>
      <c r="I24" s="20">
        <f>VLOOKUP(B24,RMS!B:D,3,FALSE)</f>
        <v>1154612.9236238899</v>
      </c>
      <c r="J24" s="21">
        <f>VLOOKUP(B24,RMS!B:E,4,FALSE)</f>
        <v>1134973.5237177</v>
      </c>
      <c r="K24" s="22">
        <f t="shared" si="1"/>
        <v>-2.4202238898724318</v>
      </c>
      <c r="L24" s="22">
        <f t="shared" si="2"/>
        <v>9.6823000349104404E-3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754844.72230000002</v>
      </c>
      <c r="F25" s="25">
        <f>VLOOKUP(C25,RA!B29:I58,8,0)</f>
        <v>77626.863200000007</v>
      </c>
      <c r="G25" s="16">
        <f t="shared" si="0"/>
        <v>677217.8591</v>
      </c>
      <c r="H25" s="27">
        <f>RA!J29</f>
        <v>10.2838187651988</v>
      </c>
      <c r="I25" s="20">
        <f>VLOOKUP(B25,RMS!B:D,3,FALSE)</f>
        <v>754844.72114247805</v>
      </c>
      <c r="J25" s="21">
        <f>VLOOKUP(B25,RMS!B:E,4,FALSE)</f>
        <v>677217.84379638894</v>
      </c>
      <c r="K25" s="22">
        <f t="shared" si="1"/>
        <v>1.1575219687074423E-3</v>
      </c>
      <c r="L25" s="22">
        <f t="shared" si="2"/>
        <v>1.5303611056879163E-2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861839.76989999996</v>
      </c>
      <c r="F26" s="25">
        <f>VLOOKUP(C26,RA!B30:I59,8,0)</f>
        <v>85950.439599999998</v>
      </c>
      <c r="G26" s="16">
        <f t="shared" si="0"/>
        <v>775889.33029999991</v>
      </c>
      <c r="H26" s="27">
        <f>RA!J30</f>
        <v>9.9729024584201902</v>
      </c>
      <c r="I26" s="20">
        <f>VLOOKUP(B26,RMS!B:D,3,FALSE)</f>
        <v>861839.77554424806</v>
      </c>
      <c r="J26" s="21">
        <f>VLOOKUP(B26,RMS!B:E,4,FALSE)</f>
        <v>775889.33421276801</v>
      </c>
      <c r="K26" s="22">
        <f t="shared" si="1"/>
        <v>-5.6442480999976397E-3</v>
      </c>
      <c r="L26" s="22">
        <f t="shared" si="2"/>
        <v>-3.9127680938690901E-3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686283.97699999996</v>
      </c>
      <c r="F27" s="25">
        <f>VLOOKUP(C27,RA!B31:I60,8,0)</f>
        <v>19414.841199999999</v>
      </c>
      <c r="G27" s="16">
        <f t="shared" si="0"/>
        <v>666869.13579999993</v>
      </c>
      <c r="H27" s="27">
        <f>RA!J31</f>
        <v>2.8289806917639901</v>
      </c>
      <c r="I27" s="20">
        <f>VLOOKUP(B27,RMS!B:D,3,FALSE)</f>
        <v>686283.89094601804</v>
      </c>
      <c r="J27" s="21">
        <f>VLOOKUP(B27,RMS!B:E,4,FALSE)</f>
        <v>666869.20123274298</v>
      </c>
      <c r="K27" s="22">
        <f t="shared" si="1"/>
        <v>8.605398191139102E-2</v>
      </c>
      <c r="L27" s="22">
        <f t="shared" si="2"/>
        <v>-6.5432743052951992E-2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110342.36689999999</v>
      </c>
      <c r="F28" s="25">
        <f>VLOOKUP(C28,RA!B32:I61,8,0)</f>
        <v>25196.547699999999</v>
      </c>
      <c r="G28" s="16">
        <f t="shared" si="0"/>
        <v>85145.819199999998</v>
      </c>
      <c r="H28" s="27">
        <f>RA!J32</f>
        <v>22.834880570248099</v>
      </c>
      <c r="I28" s="20">
        <f>VLOOKUP(B28,RMS!B:D,3,FALSE)</f>
        <v>110342.307490144</v>
      </c>
      <c r="J28" s="21">
        <f>VLOOKUP(B28,RMS!B:E,4,FALSE)</f>
        <v>85145.862378472593</v>
      </c>
      <c r="K28" s="22">
        <f t="shared" si="1"/>
        <v>5.9409855995909311E-2</v>
      </c>
      <c r="L28" s="22">
        <f t="shared" si="2"/>
        <v>-4.3178472595172934E-2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194700.79089999999</v>
      </c>
      <c r="F30" s="25">
        <f>VLOOKUP(C30,RA!B34:I64,8,0)</f>
        <v>27759.240600000001</v>
      </c>
      <c r="G30" s="16">
        <f t="shared" si="0"/>
        <v>166941.5503</v>
      </c>
      <c r="H30" s="27">
        <f>RA!J34</f>
        <v>0</v>
      </c>
      <c r="I30" s="20">
        <f>VLOOKUP(B30,RMS!B:D,3,FALSE)</f>
        <v>194700.79079999999</v>
      </c>
      <c r="J30" s="21">
        <f>VLOOKUP(B30,RMS!B:E,4,FALSE)</f>
        <v>166941.5447</v>
      </c>
      <c r="K30" s="22">
        <f t="shared" si="1"/>
        <v>1.0000000474974513E-4</v>
      </c>
      <c r="L30" s="22">
        <f t="shared" si="2"/>
        <v>5.6000000040512532E-3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14.257384611374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95310.31</v>
      </c>
      <c r="F32" s="25">
        <f>VLOOKUP(C32,RA!B34:I65,8,0)</f>
        <v>181.41</v>
      </c>
      <c r="G32" s="16">
        <f t="shared" si="0"/>
        <v>95128.9</v>
      </c>
      <c r="H32" s="27">
        <f>RA!J34</f>
        <v>0</v>
      </c>
      <c r="I32" s="20">
        <f>VLOOKUP(B32,RMS!B:D,3,FALSE)</f>
        <v>95310.31</v>
      </c>
      <c r="J32" s="21">
        <f>VLOOKUP(B32,RMS!B:E,4,FALSE)</f>
        <v>95128.9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103435.09</v>
      </c>
      <c r="F33" s="25">
        <f>VLOOKUP(C33,RA!B34:I65,8,0)</f>
        <v>-10423.94</v>
      </c>
      <c r="G33" s="16">
        <f t="shared" si="0"/>
        <v>113859.03</v>
      </c>
      <c r="H33" s="27">
        <f>RA!J34</f>
        <v>0</v>
      </c>
      <c r="I33" s="20">
        <f>VLOOKUP(B33,RMS!B:D,3,FALSE)</f>
        <v>103435.09</v>
      </c>
      <c r="J33" s="21">
        <f>VLOOKUP(B33,RMS!B:E,4,FALSE)</f>
        <v>113859.03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29636.75</v>
      </c>
      <c r="F34" s="25">
        <f>VLOOKUP(C34,RA!B34:I66,8,0)</f>
        <v>3716.43</v>
      </c>
      <c r="G34" s="16">
        <f t="shared" si="0"/>
        <v>25920.32</v>
      </c>
      <c r="H34" s="27">
        <f>RA!J35</f>
        <v>14.257384611374</v>
      </c>
      <c r="I34" s="20">
        <f>VLOOKUP(B34,RMS!B:D,3,FALSE)</f>
        <v>29636.75</v>
      </c>
      <c r="J34" s="21">
        <f>VLOOKUP(B34,RMS!B:E,4,FALSE)</f>
        <v>25920.32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54129.08</v>
      </c>
      <c r="F35" s="25">
        <f>VLOOKUP(C35,RA!B34:I67,8,0)</f>
        <v>-13822.87</v>
      </c>
      <c r="G35" s="16">
        <f t="shared" si="0"/>
        <v>67951.95</v>
      </c>
      <c r="H35" s="27">
        <f>RA!J34</f>
        <v>0</v>
      </c>
      <c r="I35" s="20">
        <f>VLOOKUP(B35,RMS!B:D,3,FALSE)</f>
        <v>54129.08</v>
      </c>
      <c r="J35" s="21">
        <f>VLOOKUP(B35,RMS!B:E,4,FALSE)</f>
        <v>67951.95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6.66</v>
      </c>
      <c r="F36" s="25">
        <f>VLOOKUP(C36,RA!B35:I68,8,0)</f>
        <v>3.34</v>
      </c>
      <c r="G36" s="16">
        <f t="shared" si="0"/>
        <v>3.3200000000000003</v>
      </c>
      <c r="H36" s="27">
        <f>RA!J35</f>
        <v>14.257384611374</v>
      </c>
      <c r="I36" s="20">
        <f>VLOOKUP(B36,RMS!B:D,3,FALSE)</f>
        <v>6.66</v>
      </c>
      <c r="J36" s="21">
        <f>VLOOKUP(B36,RMS!B:E,4,FALSE)</f>
        <v>3.32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19749.572700000001</v>
      </c>
      <c r="F37" s="25">
        <f>VLOOKUP(C37,RA!B8:I68,8,0)</f>
        <v>1599.7772</v>
      </c>
      <c r="G37" s="16">
        <f t="shared" si="0"/>
        <v>18149.7955</v>
      </c>
      <c r="H37" s="27">
        <f>RA!J35</f>
        <v>14.257384611374</v>
      </c>
      <c r="I37" s="20">
        <f>VLOOKUP(B37,RMS!B:D,3,FALSE)</f>
        <v>19749.572649572601</v>
      </c>
      <c r="J37" s="21">
        <f>VLOOKUP(B37,RMS!B:E,4,FALSE)</f>
        <v>18149.7948717949</v>
      </c>
      <c r="K37" s="22">
        <f t="shared" si="1"/>
        <v>5.0427399401087314E-5</v>
      </c>
      <c r="L37" s="22">
        <f t="shared" si="2"/>
        <v>6.2820509992889129E-4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281315.69910000003</v>
      </c>
      <c r="F38" s="25">
        <f>VLOOKUP(C38,RA!B8:I69,8,0)</f>
        <v>16939.1623</v>
      </c>
      <c r="G38" s="16">
        <f t="shared" si="0"/>
        <v>264376.5368</v>
      </c>
      <c r="H38" s="27">
        <f>RA!J36</f>
        <v>0</v>
      </c>
      <c r="I38" s="20">
        <f>VLOOKUP(B38,RMS!B:D,3,FALSE)</f>
        <v>281315.69566324801</v>
      </c>
      <c r="J38" s="21">
        <f>VLOOKUP(B38,RMS!B:E,4,FALSE)</f>
        <v>264376.53649145301</v>
      </c>
      <c r="K38" s="22">
        <f t="shared" si="1"/>
        <v>3.4367520129308105E-3</v>
      </c>
      <c r="L38" s="22">
        <f t="shared" si="2"/>
        <v>3.0854699434712529E-4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87175.56</v>
      </c>
      <c r="F39" s="25">
        <f>VLOOKUP(C39,RA!B9:I70,8,0)</f>
        <v>-12154.74</v>
      </c>
      <c r="G39" s="16">
        <f t="shared" si="0"/>
        <v>99330.3</v>
      </c>
      <c r="H39" s="27">
        <f>RA!J37</f>
        <v>0.19033617664238001</v>
      </c>
      <c r="I39" s="20">
        <f>VLOOKUP(B39,RMS!B:D,3,FALSE)</f>
        <v>87175.56</v>
      </c>
      <c r="J39" s="21">
        <f>VLOOKUP(B39,RMS!B:E,4,FALSE)</f>
        <v>99330.3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46803.46</v>
      </c>
      <c r="F40" s="25">
        <f>VLOOKUP(C40,RA!B10:I71,8,0)</f>
        <v>4599.32</v>
      </c>
      <c r="G40" s="16">
        <f t="shared" si="0"/>
        <v>42204.14</v>
      </c>
      <c r="H40" s="27">
        <f>RA!J38</f>
        <v>-10.077759878199901</v>
      </c>
      <c r="I40" s="20">
        <f>VLOOKUP(B40,RMS!B:D,3,FALSE)</f>
        <v>46803.46</v>
      </c>
      <c r="J40" s="21">
        <f>VLOOKUP(B40,RMS!B:E,4,FALSE)</f>
        <v>42204.14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12.5399377462104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23708.790499999999</v>
      </c>
      <c r="F42" s="25">
        <f>VLOOKUP(C42,RA!B8:I72,8,0)</f>
        <v>3109.7080000000001</v>
      </c>
      <c r="G42" s="16">
        <f t="shared" si="0"/>
        <v>20599.0825</v>
      </c>
      <c r="H42" s="27">
        <f>RA!J39</f>
        <v>12.5399377462104</v>
      </c>
      <c r="I42" s="20">
        <f>VLOOKUP(B42,RMS!B:D,3,FALSE)</f>
        <v>23708.790560472</v>
      </c>
      <c r="J42" s="21">
        <f>VLOOKUP(B42,RMS!B:E,4,FALSE)</f>
        <v>20599.082789501601</v>
      </c>
      <c r="K42" s="22">
        <f t="shared" si="1"/>
        <v>-6.047200076864101E-5</v>
      </c>
      <c r="L42" s="22">
        <f t="shared" si="2"/>
        <v>-2.8950160049134865E-4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activeCell="B30"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13700738.2402</v>
      </c>
      <c r="E7" s="65"/>
      <c r="F7" s="65"/>
      <c r="G7" s="53">
        <v>15489555.5019</v>
      </c>
      <c r="H7" s="54">
        <v>-11.5485383778803</v>
      </c>
      <c r="I7" s="53">
        <v>1412847.1303999999</v>
      </c>
      <c r="J7" s="54">
        <v>10.3121970920844</v>
      </c>
      <c r="K7" s="53">
        <v>2562392.9657999999</v>
      </c>
      <c r="L7" s="54">
        <v>16.542714640750599</v>
      </c>
      <c r="M7" s="54">
        <v>-0.44862199153013299</v>
      </c>
      <c r="N7" s="53">
        <v>483762144.37339997</v>
      </c>
      <c r="O7" s="53">
        <v>7165920922.8030005</v>
      </c>
      <c r="P7" s="53">
        <v>787218</v>
      </c>
      <c r="Q7" s="53">
        <v>809454</v>
      </c>
      <c r="R7" s="54">
        <v>-2.74703689153429</v>
      </c>
      <c r="S7" s="53">
        <v>17.403995132479199</v>
      </c>
      <c r="T7" s="53">
        <v>21.686803584638501</v>
      </c>
      <c r="U7" s="55">
        <v>-24.608191507516601</v>
      </c>
    </row>
    <row r="8" spans="1:23" ht="12" thickBot="1">
      <c r="A8" s="74">
        <v>42691</v>
      </c>
      <c r="B8" s="70" t="s">
        <v>6</v>
      </c>
      <c r="C8" s="71"/>
      <c r="D8" s="56">
        <v>490292.89380000002</v>
      </c>
      <c r="E8" s="59"/>
      <c r="F8" s="59"/>
      <c r="G8" s="56">
        <v>622059.27040000004</v>
      </c>
      <c r="H8" s="57">
        <v>-21.182286458856399</v>
      </c>
      <c r="I8" s="56">
        <v>135652.18950000001</v>
      </c>
      <c r="J8" s="57">
        <v>27.667582217770299</v>
      </c>
      <c r="K8" s="56">
        <v>182731.60690000001</v>
      </c>
      <c r="L8" s="57">
        <v>29.375272678196598</v>
      </c>
      <c r="M8" s="57">
        <v>-0.25764244182323798</v>
      </c>
      <c r="N8" s="56">
        <v>22658530.913699999</v>
      </c>
      <c r="O8" s="56">
        <v>269410145.7784</v>
      </c>
      <c r="P8" s="56">
        <v>17542</v>
      </c>
      <c r="Q8" s="56">
        <v>18369</v>
      </c>
      <c r="R8" s="57">
        <v>-4.5021503620229701</v>
      </c>
      <c r="S8" s="56">
        <v>27.949657610306701</v>
      </c>
      <c r="T8" s="56">
        <v>29.7162664706843</v>
      </c>
      <c r="U8" s="58">
        <v>-6.3206815804647301</v>
      </c>
    </row>
    <row r="9" spans="1:23" ht="12" thickBot="1">
      <c r="A9" s="75"/>
      <c r="B9" s="70" t="s">
        <v>7</v>
      </c>
      <c r="C9" s="71"/>
      <c r="D9" s="56">
        <v>55094.554700000001</v>
      </c>
      <c r="E9" s="59"/>
      <c r="F9" s="59"/>
      <c r="G9" s="56">
        <v>57991.567000000003</v>
      </c>
      <c r="H9" s="57">
        <v>-4.9955751325015996</v>
      </c>
      <c r="I9" s="56">
        <v>13298.993200000001</v>
      </c>
      <c r="J9" s="57">
        <v>24.1384893160775</v>
      </c>
      <c r="K9" s="56">
        <v>13816.2778</v>
      </c>
      <c r="L9" s="57">
        <v>23.8246326401216</v>
      </c>
      <c r="M9" s="57">
        <v>-3.7440228655507002E-2</v>
      </c>
      <c r="N9" s="56">
        <v>1460315.2294999999</v>
      </c>
      <c r="O9" s="56">
        <v>36686562.334600002</v>
      </c>
      <c r="P9" s="56">
        <v>3340</v>
      </c>
      <c r="Q9" s="56">
        <v>3527</v>
      </c>
      <c r="R9" s="57">
        <v>-5.3019563368301696</v>
      </c>
      <c r="S9" s="56">
        <v>16.495375658682601</v>
      </c>
      <c r="T9" s="56">
        <v>16.246080521689802</v>
      </c>
      <c r="U9" s="58">
        <v>1.5113031806680499</v>
      </c>
    </row>
    <row r="10" spans="1:23" ht="12" thickBot="1">
      <c r="A10" s="75"/>
      <c r="B10" s="70" t="s">
        <v>8</v>
      </c>
      <c r="C10" s="71"/>
      <c r="D10" s="56">
        <v>75696.987500000003</v>
      </c>
      <c r="E10" s="59"/>
      <c r="F10" s="59"/>
      <c r="G10" s="56">
        <v>84932.739799999996</v>
      </c>
      <c r="H10" s="57">
        <v>-10.8741956538178</v>
      </c>
      <c r="I10" s="56">
        <v>25199.926200000002</v>
      </c>
      <c r="J10" s="57">
        <v>33.290527182472097</v>
      </c>
      <c r="K10" s="56">
        <v>27357.469799999999</v>
      </c>
      <c r="L10" s="57">
        <v>32.210746838523598</v>
      </c>
      <c r="M10" s="57">
        <v>-7.8864880991297001E-2</v>
      </c>
      <c r="N10" s="56">
        <v>3052889.1455000001</v>
      </c>
      <c r="O10" s="56">
        <v>59173735.265100002</v>
      </c>
      <c r="P10" s="56">
        <v>78441</v>
      </c>
      <c r="Q10" s="56">
        <v>80479</v>
      </c>
      <c r="R10" s="57">
        <v>-2.5323376284496502</v>
      </c>
      <c r="S10" s="56">
        <v>0.96501813464897201</v>
      </c>
      <c r="T10" s="56">
        <v>1.07893170019508</v>
      </c>
      <c r="U10" s="58">
        <v>-11.804292733581301</v>
      </c>
    </row>
    <row r="11" spans="1:23" ht="12" thickBot="1">
      <c r="A11" s="75"/>
      <c r="B11" s="70" t="s">
        <v>9</v>
      </c>
      <c r="C11" s="71"/>
      <c r="D11" s="56">
        <v>49789.175499999998</v>
      </c>
      <c r="E11" s="59"/>
      <c r="F11" s="59"/>
      <c r="G11" s="56">
        <v>73611.479000000007</v>
      </c>
      <c r="H11" s="57">
        <v>-32.362212828246498</v>
      </c>
      <c r="I11" s="56">
        <v>11027.2947</v>
      </c>
      <c r="J11" s="57">
        <v>22.147976119829501</v>
      </c>
      <c r="K11" s="56">
        <v>17866.5465</v>
      </c>
      <c r="L11" s="57">
        <v>24.2714135658108</v>
      </c>
      <c r="M11" s="57">
        <v>-0.38279651862210801</v>
      </c>
      <c r="N11" s="56">
        <v>1407211.6664</v>
      </c>
      <c r="O11" s="56">
        <v>21364806.9443</v>
      </c>
      <c r="P11" s="56">
        <v>2092</v>
      </c>
      <c r="Q11" s="56">
        <v>2708</v>
      </c>
      <c r="R11" s="57">
        <v>-22.747415066469699</v>
      </c>
      <c r="S11" s="56">
        <v>23.799797084129999</v>
      </c>
      <c r="T11" s="56">
        <v>23.2723163589365</v>
      </c>
      <c r="U11" s="58">
        <v>2.2163244641495798</v>
      </c>
    </row>
    <row r="12" spans="1:23" ht="12" thickBot="1">
      <c r="A12" s="75"/>
      <c r="B12" s="70" t="s">
        <v>10</v>
      </c>
      <c r="C12" s="71"/>
      <c r="D12" s="56">
        <v>102781.8438</v>
      </c>
      <c r="E12" s="59"/>
      <c r="F12" s="59"/>
      <c r="G12" s="56">
        <v>460949.05310000002</v>
      </c>
      <c r="H12" s="57">
        <v>-77.702124972648093</v>
      </c>
      <c r="I12" s="56">
        <v>23818.022400000002</v>
      </c>
      <c r="J12" s="57">
        <v>23.173375296075399</v>
      </c>
      <c r="K12" s="56">
        <v>160748.7893</v>
      </c>
      <c r="L12" s="57">
        <v>34.873439530664697</v>
      </c>
      <c r="M12" s="57">
        <v>-0.85183078203127705</v>
      </c>
      <c r="N12" s="56">
        <v>11149784.159700001</v>
      </c>
      <c r="O12" s="56">
        <v>83358209.829699993</v>
      </c>
      <c r="P12" s="56">
        <v>806</v>
      </c>
      <c r="Q12" s="56">
        <v>843</v>
      </c>
      <c r="R12" s="57">
        <v>-4.38908659549229</v>
      </c>
      <c r="S12" s="56">
        <v>127.520898014888</v>
      </c>
      <c r="T12" s="56">
        <v>163.45814911031999</v>
      </c>
      <c r="U12" s="58">
        <v>-28.181460180147202</v>
      </c>
    </row>
    <row r="13" spans="1:23" ht="12" thickBot="1">
      <c r="A13" s="75"/>
      <c r="B13" s="70" t="s">
        <v>11</v>
      </c>
      <c r="C13" s="71"/>
      <c r="D13" s="56">
        <v>209271.7353</v>
      </c>
      <c r="E13" s="59"/>
      <c r="F13" s="59"/>
      <c r="G13" s="56">
        <v>400690.08730000001</v>
      </c>
      <c r="H13" s="57">
        <v>-47.772170579474199</v>
      </c>
      <c r="I13" s="56">
        <v>71261.463099999994</v>
      </c>
      <c r="J13" s="57">
        <v>34.052120319948401</v>
      </c>
      <c r="K13" s="56">
        <v>138166.54670000001</v>
      </c>
      <c r="L13" s="57">
        <v>34.482147444928799</v>
      </c>
      <c r="M13" s="57">
        <v>-0.48423504240335802</v>
      </c>
      <c r="N13" s="56">
        <v>11965039.643100001</v>
      </c>
      <c r="O13" s="56">
        <v>115795895.808</v>
      </c>
      <c r="P13" s="56">
        <v>7059</v>
      </c>
      <c r="Q13" s="56">
        <v>7440</v>
      </c>
      <c r="R13" s="57">
        <v>-5.1209677419354902</v>
      </c>
      <c r="S13" s="56">
        <v>29.6460880152996</v>
      </c>
      <c r="T13" s="56">
        <v>33.032827594086001</v>
      </c>
      <c r="U13" s="58">
        <v>-11.423900438528699</v>
      </c>
    </row>
    <row r="14" spans="1:23" ht="12" thickBot="1">
      <c r="A14" s="75"/>
      <c r="B14" s="70" t="s">
        <v>12</v>
      </c>
      <c r="C14" s="71"/>
      <c r="D14" s="56">
        <v>85382.975999999995</v>
      </c>
      <c r="E14" s="59"/>
      <c r="F14" s="59"/>
      <c r="G14" s="56">
        <v>154963.08259999999</v>
      </c>
      <c r="H14" s="57">
        <v>-44.9010857506006</v>
      </c>
      <c r="I14" s="56">
        <v>16805.215899999999</v>
      </c>
      <c r="J14" s="57">
        <v>19.682162284903299</v>
      </c>
      <c r="K14" s="56">
        <v>34342.986499999999</v>
      </c>
      <c r="L14" s="57">
        <v>22.162043968012799</v>
      </c>
      <c r="M14" s="57">
        <v>-0.51066527367967796</v>
      </c>
      <c r="N14" s="56">
        <v>3246716.4802999999</v>
      </c>
      <c r="O14" s="56">
        <v>46504397.814999998</v>
      </c>
      <c r="P14" s="56">
        <v>1235</v>
      </c>
      <c r="Q14" s="56">
        <v>1232</v>
      </c>
      <c r="R14" s="57">
        <v>0.24350649350648501</v>
      </c>
      <c r="S14" s="56">
        <v>69.136012955465603</v>
      </c>
      <c r="T14" s="56">
        <v>63.969735795454604</v>
      </c>
      <c r="U14" s="58">
        <v>7.4726281414853002</v>
      </c>
    </row>
    <row r="15" spans="1:23" ht="12" thickBot="1">
      <c r="A15" s="75"/>
      <c r="B15" s="70" t="s">
        <v>13</v>
      </c>
      <c r="C15" s="71"/>
      <c r="D15" s="56">
        <v>69357.845300000001</v>
      </c>
      <c r="E15" s="59"/>
      <c r="F15" s="59"/>
      <c r="G15" s="56">
        <v>231112.38570000001</v>
      </c>
      <c r="H15" s="57">
        <v>-69.989559369599803</v>
      </c>
      <c r="I15" s="56">
        <v>17798.153200000001</v>
      </c>
      <c r="J15" s="57">
        <v>25.661341010546099</v>
      </c>
      <c r="K15" s="56">
        <v>65897.083100000003</v>
      </c>
      <c r="L15" s="57">
        <v>28.513003706144499</v>
      </c>
      <c r="M15" s="57">
        <v>-0.72990984786092905</v>
      </c>
      <c r="N15" s="56">
        <v>4044582.5756000001</v>
      </c>
      <c r="O15" s="56">
        <v>42579293.611400001</v>
      </c>
      <c r="P15" s="56">
        <v>2345</v>
      </c>
      <c r="Q15" s="56">
        <v>2972</v>
      </c>
      <c r="R15" s="57">
        <v>-21.096904441453599</v>
      </c>
      <c r="S15" s="56">
        <v>29.576906311300601</v>
      </c>
      <c r="T15" s="56">
        <v>42.649248956931402</v>
      </c>
      <c r="U15" s="58">
        <v>-44.197802528914501</v>
      </c>
    </row>
    <row r="16" spans="1:23" ht="12" thickBot="1">
      <c r="A16" s="75"/>
      <c r="B16" s="70" t="s">
        <v>14</v>
      </c>
      <c r="C16" s="71"/>
      <c r="D16" s="56">
        <v>545643.48739999998</v>
      </c>
      <c r="E16" s="59"/>
      <c r="F16" s="59"/>
      <c r="G16" s="56">
        <v>703618.79260000004</v>
      </c>
      <c r="H16" s="57">
        <v>-22.451831426538899</v>
      </c>
      <c r="I16" s="56">
        <v>-19713.688999999998</v>
      </c>
      <c r="J16" s="57">
        <v>-3.6129248227512201</v>
      </c>
      <c r="K16" s="56">
        <v>69892.365600000005</v>
      </c>
      <c r="L16" s="57">
        <v>9.9332715861290399</v>
      </c>
      <c r="M16" s="57">
        <v>-1.2820578303619501</v>
      </c>
      <c r="N16" s="56">
        <v>16327728.373</v>
      </c>
      <c r="O16" s="56">
        <v>365530084.26590002</v>
      </c>
      <c r="P16" s="56">
        <v>28886</v>
      </c>
      <c r="Q16" s="56">
        <v>28711</v>
      </c>
      <c r="R16" s="57">
        <v>0.60952248267214204</v>
      </c>
      <c r="S16" s="56">
        <v>18.889548134044201</v>
      </c>
      <c r="T16" s="56">
        <v>27.643881843195999</v>
      </c>
      <c r="U16" s="58">
        <v>-46.344855086152599</v>
      </c>
    </row>
    <row r="17" spans="1:21" ht="12" thickBot="1">
      <c r="A17" s="75"/>
      <c r="B17" s="70" t="s">
        <v>15</v>
      </c>
      <c r="C17" s="71"/>
      <c r="D17" s="56">
        <v>461107.04249999998</v>
      </c>
      <c r="E17" s="59"/>
      <c r="F17" s="59"/>
      <c r="G17" s="56">
        <v>426535.40429999999</v>
      </c>
      <c r="H17" s="57">
        <v>8.1052212434127302</v>
      </c>
      <c r="I17" s="56">
        <v>60304.902900000001</v>
      </c>
      <c r="J17" s="57">
        <v>13.078287109440501</v>
      </c>
      <c r="K17" s="56">
        <v>53407.576500000003</v>
      </c>
      <c r="L17" s="57">
        <v>12.5212528576963</v>
      </c>
      <c r="M17" s="57">
        <v>0.12914509236343999</v>
      </c>
      <c r="N17" s="56">
        <v>16438318.278999999</v>
      </c>
      <c r="O17" s="56">
        <v>368136339.48589998</v>
      </c>
      <c r="P17" s="56">
        <v>8198</v>
      </c>
      <c r="Q17" s="56">
        <v>8452</v>
      </c>
      <c r="R17" s="57">
        <v>-3.0052058684334999</v>
      </c>
      <c r="S17" s="56">
        <v>56.2462847645767</v>
      </c>
      <c r="T17" s="56">
        <v>73.676376325130207</v>
      </c>
      <c r="U17" s="58">
        <v>-30.988876213795201</v>
      </c>
    </row>
    <row r="18" spans="1:21" ht="12" thickBot="1">
      <c r="A18" s="75"/>
      <c r="B18" s="70" t="s">
        <v>16</v>
      </c>
      <c r="C18" s="71"/>
      <c r="D18" s="56">
        <v>1201681.0460000001</v>
      </c>
      <c r="E18" s="59"/>
      <c r="F18" s="59"/>
      <c r="G18" s="56">
        <v>1318152.7243999999</v>
      </c>
      <c r="H18" s="57">
        <v>-8.8359775194498607</v>
      </c>
      <c r="I18" s="56">
        <v>148927.61170000001</v>
      </c>
      <c r="J18" s="57">
        <v>12.3932729234376</v>
      </c>
      <c r="K18" s="56">
        <v>217433.85130000001</v>
      </c>
      <c r="L18" s="57">
        <v>16.4953458939268</v>
      </c>
      <c r="M18" s="57">
        <v>-0.31506703850579298</v>
      </c>
      <c r="N18" s="56">
        <v>32911176.127599999</v>
      </c>
      <c r="O18" s="56">
        <v>691476324.66299999</v>
      </c>
      <c r="P18" s="56">
        <v>54954</v>
      </c>
      <c r="Q18" s="56">
        <v>57363</v>
      </c>
      <c r="R18" s="57">
        <v>-4.1995711521364001</v>
      </c>
      <c r="S18" s="56">
        <v>21.8670350838883</v>
      </c>
      <c r="T18" s="56">
        <v>26.5267504105434</v>
      </c>
      <c r="U18" s="58">
        <v>-21.309314723185</v>
      </c>
    </row>
    <row r="19" spans="1:21" ht="12" thickBot="1">
      <c r="A19" s="75"/>
      <c r="B19" s="70" t="s">
        <v>17</v>
      </c>
      <c r="C19" s="71"/>
      <c r="D19" s="56">
        <v>469033.3493</v>
      </c>
      <c r="E19" s="59"/>
      <c r="F19" s="59"/>
      <c r="G19" s="56">
        <v>658785.24930000002</v>
      </c>
      <c r="H19" s="57">
        <v>-28.8033012581297</v>
      </c>
      <c r="I19" s="56">
        <v>40133.464800000002</v>
      </c>
      <c r="J19" s="57">
        <v>8.55663352294596</v>
      </c>
      <c r="K19" s="56">
        <v>153788.50810000001</v>
      </c>
      <c r="L19" s="57">
        <v>23.344254939437398</v>
      </c>
      <c r="M19" s="57">
        <v>-0.73903469579207104</v>
      </c>
      <c r="N19" s="56">
        <v>14856704.4421</v>
      </c>
      <c r="O19" s="56">
        <v>213327475.4684</v>
      </c>
      <c r="P19" s="56">
        <v>10805</v>
      </c>
      <c r="Q19" s="56">
        <v>11257</v>
      </c>
      <c r="R19" s="57">
        <v>-4.0152793817180399</v>
      </c>
      <c r="S19" s="56">
        <v>43.408917103192998</v>
      </c>
      <c r="T19" s="56">
        <v>53.7197577862663</v>
      </c>
      <c r="U19" s="58">
        <v>-23.752817096455399</v>
      </c>
    </row>
    <row r="20" spans="1:21" ht="12" thickBot="1">
      <c r="A20" s="75"/>
      <c r="B20" s="70" t="s">
        <v>18</v>
      </c>
      <c r="C20" s="71"/>
      <c r="D20" s="56">
        <v>1050141.3419000001</v>
      </c>
      <c r="E20" s="59"/>
      <c r="F20" s="59"/>
      <c r="G20" s="56">
        <v>1117961.7897000001</v>
      </c>
      <c r="H20" s="57">
        <v>-6.0664370128606402</v>
      </c>
      <c r="I20" s="56">
        <v>88827.319900000002</v>
      </c>
      <c r="J20" s="57">
        <v>8.45860612813191</v>
      </c>
      <c r="K20" s="56">
        <v>226725.299</v>
      </c>
      <c r="L20" s="57">
        <v>20.280236863984499</v>
      </c>
      <c r="M20" s="57">
        <v>-0.60821610869283704</v>
      </c>
      <c r="N20" s="56">
        <v>39194503.191200003</v>
      </c>
      <c r="O20" s="56">
        <v>429982835.30180001</v>
      </c>
      <c r="P20" s="56">
        <v>38659</v>
      </c>
      <c r="Q20" s="56">
        <v>40586</v>
      </c>
      <c r="R20" s="57">
        <v>-4.7479426403193301</v>
      </c>
      <c r="S20" s="56">
        <v>27.164213815670301</v>
      </c>
      <c r="T20" s="56">
        <v>39.863335876903399</v>
      </c>
      <c r="U20" s="58">
        <v>-46.749455542524203</v>
      </c>
    </row>
    <row r="21" spans="1:21" ht="12" thickBot="1">
      <c r="A21" s="75"/>
      <c r="B21" s="70" t="s">
        <v>19</v>
      </c>
      <c r="C21" s="71"/>
      <c r="D21" s="56">
        <v>286078.53499999997</v>
      </c>
      <c r="E21" s="59"/>
      <c r="F21" s="59"/>
      <c r="G21" s="56">
        <v>481587.64150000003</v>
      </c>
      <c r="H21" s="57">
        <v>-40.596786472976802</v>
      </c>
      <c r="I21" s="56">
        <v>41949.8073</v>
      </c>
      <c r="J21" s="57">
        <v>14.663738158474599</v>
      </c>
      <c r="K21" s="56">
        <v>139987.01019999999</v>
      </c>
      <c r="L21" s="57">
        <v>29.067816143284499</v>
      </c>
      <c r="M21" s="57">
        <v>-0.70033071468512598</v>
      </c>
      <c r="N21" s="56">
        <v>9297596.1121999994</v>
      </c>
      <c r="O21" s="56">
        <v>134129475.56370001</v>
      </c>
      <c r="P21" s="56">
        <v>23832</v>
      </c>
      <c r="Q21" s="56">
        <v>26299</v>
      </c>
      <c r="R21" s="57">
        <v>-9.3805848131107599</v>
      </c>
      <c r="S21" s="56">
        <v>12.0039667254112</v>
      </c>
      <c r="T21" s="56">
        <v>23.7132561314118</v>
      </c>
      <c r="U21" s="58">
        <v>-97.545167142234902</v>
      </c>
    </row>
    <row r="22" spans="1:21" ht="12" thickBot="1">
      <c r="A22" s="75"/>
      <c r="B22" s="70" t="s">
        <v>20</v>
      </c>
      <c r="C22" s="71"/>
      <c r="D22" s="56">
        <v>909900.47660000005</v>
      </c>
      <c r="E22" s="59"/>
      <c r="F22" s="59"/>
      <c r="G22" s="56">
        <v>977575.30790000001</v>
      </c>
      <c r="H22" s="57">
        <v>-6.9227230631854999</v>
      </c>
      <c r="I22" s="56">
        <v>73728.261199999994</v>
      </c>
      <c r="J22" s="57">
        <v>8.1028929092880997</v>
      </c>
      <c r="K22" s="56">
        <v>152059.0539</v>
      </c>
      <c r="L22" s="57">
        <v>15.554715086518399</v>
      </c>
      <c r="M22" s="57">
        <v>-0.51513402649153295</v>
      </c>
      <c r="N22" s="56">
        <v>23223303.8323</v>
      </c>
      <c r="O22" s="56">
        <v>467283017.75650001</v>
      </c>
      <c r="P22" s="56">
        <v>53412</v>
      </c>
      <c r="Q22" s="56">
        <v>58901</v>
      </c>
      <c r="R22" s="57">
        <v>-9.3190268416495492</v>
      </c>
      <c r="S22" s="56">
        <v>17.035506564068001</v>
      </c>
      <c r="T22" s="56">
        <v>17.816230532588602</v>
      </c>
      <c r="U22" s="58">
        <v>-4.5829219435559301</v>
      </c>
    </row>
    <row r="23" spans="1:21" ht="12" thickBot="1">
      <c r="A23" s="75"/>
      <c r="B23" s="70" t="s">
        <v>21</v>
      </c>
      <c r="C23" s="71"/>
      <c r="D23" s="56">
        <v>1725079.5027999999</v>
      </c>
      <c r="E23" s="59"/>
      <c r="F23" s="59"/>
      <c r="G23" s="56">
        <v>2261012.7779000001</v>
      </c>
      <c r="H23" s="57">
        <v>-23.7032395543456</v>
      </c>
      <c r="I23" s="56">
        <v>180311.4761</v>
      </c>
      <c r="J23" s="57">
        <v>10.452357459892999</v>
      </c>
      <c r="K23" s="56">
        <v>371020.90749999997</v>
      </c>
      <c r="L23" s="57">
        <v>16.409500694843501</v>
      </c>
      <c r="M23" s="57">
        <v>-0.51401262717249996</v>
      </c>
      <c r="N23" s="56">
        <v>77518012.639699996</v>
      </c>
      <c r="O23" s="56">
        <v>1056017085.8617001</v>
      </c>
      <c r="P23" s="56">
        <v>58977</v>
      </c>
      <c r="Q23" s="56">
        <v>63466</v>
      </c>
      <c r="R23" s="57">
        <v>-7.0730784987237296</v>
      </c>
      <c r="S23" s="56">
        <v>29.250038197941599</v>
      </c>
      <c r="T23" s="56">
        <v>49.175097581382197</v>
      </c>
      <c r="U23" s="58">
        <v>-68.119772181503706</v>
      </c>
    </row>
    <row r="24" spans="1:21" ht="12" thickBot="1">
      <c r="A24" s="75"/>
      <c r="B24" s="70" t="s">
        <v>22</v>
      </c>
      <c r="C24" s="71"/>
      <c r="D24" s="56">
        <v>230852.3401</v>
      </c>
      <c r="E24" s="59"/>
      <c r="F24" s="59"/>
      <c r="G24" s="56">
        <v>205970.18979999999</v>
      </c>
      <c r="H24" s="57">
        <v>12.080461897986799</v>
      </c>
      <c r="I24" s="56">
        <v>36361.761700000003</v>
      </c>
      <c r="J24" s="57">
        <v>15.751090798667599</v>
      </c>
      <c r="K24" s="56">
        <v>37412.399400000002</v>
      </c>
      <c r="L24" s="57">
        <v>18.163987437370398</v>
      </c>
      <c r="M24" s="57">
        <v>-2.8082606752027998E-2</v>
      </c>
      <c r="N24" s="56">
        <v>5518933.1893999996</v>
      </c>
      <c r="O24" s="56">
        <v>101120730.95739999</v>
      </c>
      <c r="P24" s="56">
        <v>21874</v>
      </c>
      <c r="Q24" s="56">
        <v>22932</v>
      </c>
      <c r="R24" s="57">
        <v>-4.6136403279260403</v>
      </c>
      <c r="S24" s="56">
        <v>10.5537322894761</v>
      </c>
      <c r="T24" s="56">
        <v>10.9556032967033</v>
      </c>
      <c r="U24" s="58">
        <v>-3.80785674872521</v>
      </c>
    </row>
    <row r="25" spans="1:21" ht="12" thickBot="1">
      <c r="A25" s="75"/>
      <c r="B25" s="70" t="s">
        <v>23</v>
      </c>
      <c r="C25" s="71"/>
      <c r="D25" s="56">
        <v>376113.14260000002</v>
      </c>
      <c r="E25" s="59"/>
      <c r="F25" s="59"/>
      <c r="G25" s="56">
        <v>286484.08370000002</v>
      </c>
      <c r="H25" s="57">
        <v>31.285877296365801</v>
      </c>
      <c r="I25" s="56">
        <v>18211.247899999998</v>
      </c>
      <c r="J25" s="57">
        <v>4.8419599948326804</v>
      </c>
      <c r="K25" s="56">
        <v>17957.110799999999</v>
      </c>
      <c r="L25" s="57">
        <v>6.2681006805265698</v>
      </c>
      <c r="M25" s="57">
        <v>1.415244929045E-2</v>
      </c>
      <c r="N25" s="56">
        <v>7456770.1513</v>
      </c>
      <c r="O25" s="56">
        <v>119299135.00210001</v>
      </c>
      <c r="P25" s="56">
        <v>20402</v>
      </c>
      <c r="Q25" s="56">
        <v>19817</v>
      </c>
      <c r="R25" s="57">
        <v>2.95201089973256</v>
      </c>
      <c r="S25" s="56">
        <v>18.435111391040099</v>
      </c>
      <c r="T25" s="56">
        <v>18.167533950648401</v>
      </c>
      <c r="U25" s="58">
        <v>1.4514555117996799</v>
      </c>
    </row>
    <row r="26" spans="1:21" ht="12" thickBot="1">
      <c r="A26" s="75"/>
      <c r="B26" s="70" t="s">
        <v>24</v>
      </c>
      <c r="C26" s="71"/>
      <c r="D26" s="56">
        <v>607040.40159999998</v>
      </c>
      <c r="E26" s="59"/>
      <c r="F26" s="59"/>
      <c r="G26" s="56">
        <v>508133.76640000002</v>
      </c>
      <c r="H26" s="57">
        <v>19.464684644110299</v>
      </c>
      <c r="I26" s="56">
        <v>130055.64840000001</v>
      </c>
      <c r="J26" s="57">
        <v>21.4245457233501</v>
      </c>
      <c r="K26" s="56">
        <v>98158.133000000002</v>
      </c>
      <c r="L26" s="57">
        <v>19.317380479440601</v>
      </c>
      <c r="M26" s="57">
        <v>0.32496049410393701</v>
      </c>
      <c r="N26" s="56">
        <v>12692206.7678</v>
      </c>
      <c r="O26" s="56">
        <v>225095731.80289999</v>
      </c>
      <c r="P26" s="56">
        <v>41739</v>
      </c>
      <c r="Q26" s="56">
        <v>44453</v>
      </c>
      <c r="R26" s="57">
        <v>-6.1053247249904397</v>
      </c>
      <c r="S26" s="56">
        <v>14.5437217374638</v>
      </c>
      <c r="T26" s="56">
        <v>17.807565149708701</v>
      </c>
      <c r="U26" s="58">
        <v>-22.441596938955801</v>
      </c>
    </row>
    <row r="27" spans="1:21" ht="12" thickBot="1">
      <c r="A27" s="75"/>
      <c r="B27" s="70" t="s">
        <v>25</v>
      </c>
      <c r="C27" s="71"/>
      <c r="D27" s="56">
        <v>196506.45980000001</v>
      </c>
      <c r="E27" s="59"/>
      <c r="F27" s="59"/>
      <c r="G27" s="56">
        <v>201906.7739</v>
      </c>
      <c r="H27" s="57">
        <v>-2.6746572171345999</v>
      </c>
      <c r="I27" s="56">
        <v>49555.559500000003</v>
      </c>
      <c r="J27" s="57">
        <v>25.2182852158838</v>
      </c>
      <c r="K27" s="56">
        <v>55818.003799999999</v>
      </c>
      <c r="L27" s="57">
        <v>27.645433940539998</v>
      </c>
      <c r="M27" s="57">
        <v>-0.11219398533918901</v>
      </c>
      <c r="N27" s="56">
        <v>4254663.3178000003</v>
      </c>
      <c r="O27" s="56">
        <v>82042324.051200002</v>
      </c>
      <c r="P27" s="56">
        <v>25311</v>
      </c>
      <c r="Q27" s="56">
        <v>26216</v>
      </c>
      <c r="R27" s="57">
        <v>-3.45209032651815</v>
      </c>
      <c r="S27" s="56">
        <v>7.7636782347595901</v>
      </c>
      <c r="T27" s="56">
        <v>8.0311362145254801</v>
      </c>
      <c r="U27" s="58">
        <v>-3.4449905274077999</v>
      </c>
    </row>
    <row r="28" spans="1:21" ht="12" thickBot="1">
      <c r="A28" s="75"/>
      <c r="B28" s="70" t="s">
        <v>26</v>
      </c>
      <c r="C28" s="71"/>
      <c r="D28" s="56">
        <v>1154610.5034</v>
      </c>
      <c r="E28" s="59"/>
      <c r="F28" s="59"/>
      <c r="G28" s="56">
        <v>1020127.4027</v>
      </c>
      <c r="H28" s="57">
        <v>13.182971101850599</v>
      </c>
      <c r="I28" s="56">
        <v>19636.97</v>
      </c>
      <c r="J28" s="57">
        <v>1.7007440987393301</v>
      </c>
      <c r="K28" s="56">
        <v>57750.059300000001</v>
      </c>
      <c r="L28" s="57">
        <v>5.6610634267005597</v>
      </c>
      <c r="M28" s="57">
        <v>-0.65996623660609799</v>
      </c>
      <c r="N28" s="56">
        <v>26610791.188499998</v>
      </c>
      <c r="O28" s="56">
        <v>353602165.79250002</v>
      </c>
      <c r="P28" s="56">
        <v>44082</v>
      </c>
      <c r="Q28" s="56">
        <v>42374</v>
      </c>
      <c r="R28" s="57">
        <v>4.0307735875772899</v>
      </c>
      <c r="S28" s="56">
        <v>26.1923348169321</v>
      </c>
      <c r="T28" s="56">
        <v>24.4885604262047</v>
      </c>
      <c r="U28" s="58">
        <v>6.5048587788589503</v>
      </c>
    </row>
    <row r="29" spans="1:21" ht="12" thickBot="1">
      <c r="A29" s="75"/>
      <c r="B29" s="70" t="s">
        <v>27</v>
      </c>
      <c r="C29" s="71"/>
      <c r="D29" s="56">
        <v>754844.72230000002</v>
      </c>
      <c r="E29" s="59"/>
      <c r="F29" s="59"/>
      <c r="G29" s="56">
        <v>684031.04040000006</v>
      </c>
      <c r="H29" s="57">
        <v>10.3524076712352</v>
      </c>
      <c r="I29" s="56">
        <v>77626.863200000007</v>
      </c>
      <c r="J29" s="57">
        <v>10.2838187651988</v>
      </c>
      <c r="K29" s="56">
        <v>91696.856899999999</v>
      </c>
      <c r="L29" s="57">
        <v>13.4053648861283</v>
      </c>
      <c r="M29" s="57">
        <v>-0.15344030510602999</v>
      </c>
      <c r="N29" s="56">
        <v>14980982.920499999</v>
      </c>
      <c r="O29" s="56">
        <v>247499595.59799999</v>
      </c>
      <c r="P29" s="56">
        <v>110811</v>
      </c>
      <c r="Q29" s="56">
        <v>105728</v>
      </c>
      <c r="R29" s="57">
        <v>4.8076195520581102</v>
      </c>
      <c r="S29" s="56">
        <v>6.8120017173385303</v>
      </c>
      <c r="T29" s="56">
        <v>6.8465614974273601</v>
      </c>
      <c r="U29" s="58">
        <v>-0.50733663206315804</v>
      </c>
    </row>
    <row r="30" spans="1:21" ht="12" thickBot="1">
      <c r="A30" s="75"/>
      <c r="B30" s="70" t="s">
        <v>28</v>
      </c>
      <c r="C30" s="71"/>
      <c r="D30" s="56">
        <v>861839.76989999996</v>
      </c>
      <c r="E30" s="59"/>
      <c r="F30" s="59"/>
      <c r="G30" s="56">
        <v>760517.9007</v>
      </c>
      <c r="H30" s="57">
        <v>13.322746132174</v>
      </c>
      <c r="I30" s="56">
        <v>85950.439599999998</v>
      </c>
      <c r="J30" s="57">
        <v>9.9729024584201902</v>
      </c>
      <c r="K30" s="56">
        <v>82213.8753</v>
      </c>
      <c r="L30" s="57">
        <v>10.810248545672399</v>
      </c>
      <c r="M30" s="57">
        <v>4.5449314806840002E-2</v>
      </c>
      <c r="N30" s="56">
        <v>16995398.7071</v>
      </c>
      <c r="O30" s="56">
        <v>392938250.99110001</v>
      </c>
      <c r="P30" s="56">
        <v>72120</v>
      </c>
      <c r="Q30" s="56">
        <v>72491</v>
      </c>
      <c r="R30" s="57">
        <v>-0.51178767019354199</v>
      </c>
      <c r="S30" s="56">
        <v>11.9500800041597</v>
      </c>
      <c r="T30" s="56">
        <v>11.7549346305059</v>
      </c>
      <c r="U30" s="58">
        <v>1.6330047462941699</v>
      </c>
    </row>
    <row r="31" spans="1:21" ht="12" thickBot="1">
      <c r="A31" s="75"/>
      <c r="B31" s="70" t="s">
        <v>29</v>
      </c>
      <c r="C31" s="71"/>
      <c r="D31" s="56">
        <v>686283.97699999996</v>
      </c>
      <c r="E31" s="59"/>
      <c r="F31" s="59"/>
      <c r="G31" s="56">
        <v>521699.59019999998</v>
      </c>
      <c r="H31" s="57">
        <v>31.547731662373899</v>
      </c>
      <c r="I31" s="56">
        <v>19414.841199999999</v>
      </c>
      <c r="J31" s="57">
        <v>2.8289806917639901</v>
      </c>
      <c r="K31" s="56">
        <v>56804.922500000001</v>
      </c>
      <c r="L31" s="57">
        <v>10.8884353308047</v>
      </c>
      <c r="M31" s="57">
        <v>-0.658219035507002</v>
      </c>
      <c r="N31" s="56">
        <v>34934286.985399999</v>
      </c>
      <c r="O31" s="56">
        <v>423302602.55879998</v>
      </c>
      <c r="P31" s="56">
        <v>25758</v>
      </c>
      <c r="Q31" s="56">
        <v>24463</v>
      </c>
      <c r="R31" s="57">
        <v>5.2937088664513698</v>
      </c>
      <c r="S31" s="56">
        <v>26.643527331314498</v>
      </c>
      <c r="T31" s="56">
        <v>33.973480922209099</v>
      </c>
      <c r="U31" s="58">
        <v>-27.511198122327801</v>
      </c>
    </row>
    <row r="32" spans="1:21" ht="12" thickBot="1">
      <c r="A32" s="75"/>
      <c r="B32" s="70" t="s">
        <v>30</v>
      </c>
      <c r="C32" s="71"/>
      <c r="D32" s="56">
        <v>110342.36689999999</v>
      </c>
      <c r="E32" s="59"/>
      <c r="F32" s="59"/>
      <c r="G32" s="56">
        <v>91096.995500000005</v>
      </c>
      <c r="H32" s="57">
        <v>21.126241644270301</v>
      </c>
      <c r="I32" s="56">
        <v>25196.547699999999</v>
      </c>
      <c r="J32" s="57">
        <v>22.834880570248099</v>
      </c>
      <c r="K32" s="56">
        <v>24444.352299999999</v>
      </c>
      <c r="L32" s="57">
        <v>26.8333243767628</v>
      </c>
      <c r="M32" s="57">
        <v>3.0771745995494999E-2</v>
      </c>
      <c r="N32" s="56">
        <v>2277445.4980000001</v>
      </c>
      <c r="O32" s="56">
        <v>40658339.1712</v>
      </c>
      <c r="P32" s="56">
        <v>20562</v>
      </c>
      <c r="Q32" s="56">
        <v>21427</v>
      </c>
      <c r="R32" s="57">
        <v>-4.0369627105987798</v>
      </c>
      <c r="S32" s="56">
        <v>5.3663246230911401</v>
      </c>
      <c r="T32" s="56">
        <v>5.2526361926541298</v>
      </c>
      <c r="U32" s="58">
        <v>2.1185529840631001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10.177</v>
      </c>
      <c r="O33" s="56">
        <v>536.75699999999995</v>
      </c>
      <c r="P33" s="59"/>
      <c r="Q33" s="56">
        <v>1</v>
      </c>
      <c r="R33" s="59"/>
      <c r="S33" s="59"/>
      <c r="T33" s="56">
        <v>10.177</v>
      </c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194700.79089999999</v>
      </c>
      <c r="E35" s="59"/>
      <c r="F35" s="59"/>
      <c r="G35" s="56">
        <v>160110.1925</v>
      </c>
      <c r="H35" s="57">
        <v>21.604245088894</v>
      </c>
      <c r="I35" s="56">
        <v>27759.240600000001</v>
      </c>
      <c r="J35" s="57">
        <v>14.257384611374</v>
      </c>
      <c r="K35" s="56">
        <v>20341.086299999999</v>
      </c>
      <c r="L35" s="57">
        <v>12.704429357300301</v>
      </c>
      <c r="M35" s="57">
        <v>0.364688207433642</v>
      </c>
      <c r="N35" s="56">
        <v>4940579.1972000003</v>
      </c>
      <c r="O35" s="56">
        <v>69009945.9771</v>
      </c>
      <c r="P35" s="56">
        <v>12121</v>
      </c>
      <c r="Q35" s="56">
        <v>14880</v>
      </c>
      <c r="R35" s="57">
        <v>-18.5416666666667</v>
      </c>
      <c r="S35" s="56">
        <v>16.063096353436201</v>
      </c>
      <c r="T35" s="56">
        <v>16.336051747311799</v>
      </c>
      <c r="U35" s="58">
        <v>-1.6992701025369501</v>
      </c>
    </row>
    <row r="36" spans="1:21" ht="12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0" t="s">
        <v>64</v>
      </c>
      <c r="C37" s="71"/>
      <c r="D37" s="56">
        <v>95310.31</v>
      </c>
      <c r="E37" s="59"/>
      <c r="F37" s="59"/>
      <c r="G37" s="56">
        <v>70819.72</v>
      </c>
      <c r="H37" s="57">
        <v>34.581596764291099</v>
      </c>
      <c r="I37" s="56">
        <v>181.41</v>
      </c>
      <c r="J37" s="57">
        <v>0.19033617664238001</v>
      </c>
      <c r="K37" s="56">
        <v>1928.51</v>
      </c>
      <c r="L37" s="57">
        <v>2.72312570566503</v>
      </c>
      <c r="M37" s="57">
        <v>-0.90593255933337102</v>
      </c>
      <c r="N37" s="56">
        <v>20078272.27</v>
      </c>
      <c r="O37" s="56">
        <v>84693386.890000001</v>
      </c>
      <c r="P37" s="56">
        <v>90</v>
      </c>
      <c r="Q37" s="56">
        <v>158</v>
      </c>
      <c r="R37" s="57">
        <v>-43.037974683544299</v>
      </c>
      <c r="S37" s="56">
        <v>1059.00344444444</v>
      </c>
      <c r="T37" s="56">
        <v>688.03645569620301</v>
      </c>
      <c r="U37" s="58">
        <v>35.029818901377801</v>
      </c>
    </row>
    <row r="38" spans="1:21" ht="12" thickBot="1">
      <c r="A38" s="75"/>
      <c r="B38" s="70" t="s">
        <v>35</v>
      </c>
      <c r="C38" s="71"/>
      <c r="D38" s="56">
        <v>103435.09</v>
      </c>
      <c r="E38" s="59"/>
      <c r="F38" s="59"/>
      <c r="G38" s="56">
        <v>144372.65</v>
      </c>
      <c r="H38" s="57">
        <v>-28.355481457187398</v>
      </c>
      <c r="I38" s="56">
        <v>-10423.94</v>
      </c>
      <c r="J38" s="57">
        <v>-10.077759878199901</v>
      </c>
      <c r="K38" s="56">
        <v>-26446.17</v>
      </c>
      <c r="L38" s="57">
        <v>-18.3179916694748</v>
      </c>
      <c r="M38" s="57">
        <v>-0.60584311452282102</v>
      </c>
      <c r="N38" s="56">
        <v>9849557.0099999998</v>
      </c>
      <c r="O38" s="56">
        <v>133533428.98999999</v>
      </c>
      <c r="P38" s="56">
        <v>48</v>
      </c>
      <c r="Q38" s="56">
        <v>64</v>
      </c>
      <c r="R38" s="57">
        <v>-25</v>
      </c>
      <c r="S38" s="56">
        <v>2154.8977083333298</v>
      </c>
      <c r="T38" s="56">
        <v>1770.11328125</v>
      </c>
      <c r="U38" s="58">
        <v>17.8562734367998</v>
      </c>
    </row>
    <row r="39" spans="1:21" ht="12" thickBot="1">
      <c r="A39" s="75"/>
      <c r="B39" s="70" t="s">
        <v>36</v>
      </c>
      <c r="C39" s="71"/>
      <c r="D39" s="56">
        <v>29636.75</v>
      </c>
      <c r="E39" s="59"/>
      <c r="F39" s="59"/>
      <c r="G39" s="56">
        <v>53337.599999999999</v>
      </c>
      <c r="H39" s="57">
        <v>-44.435538906887501</v>
      </c>
      <c r="I39" s="56">
        <v>3716.43</v>
      </c>
      <c r="J39" s="57">
        <v>12.5399377462104</v>
      </c>
      <c r="K39" s="56">
        <v>569.21</v>
      </c>
      <c r="L39" s="57">
        <v>1.06718337532997</v>
      </c>
      <c r="M39" s="57">
        <v>5.5291017374958296</v>
      </c>
      <c r="N39" s="56">
        <v>10205714.91</v>
      </c>
      <c r="O39" s="56">
        <v>118367473.77</v>
      </c>
      <c r="P39" s="56">
        <v>11</v>
      </c>
      <c r="Q39" s="56">
        <v>35</v>
      </c>
      <c r="R39" s="57">
        <v>-68.571428571428598</v>
      </c>
      <c r="S39" s="56">
        <v>2694.25</v>
      </c>
      <c r="T39" s="56">
        <v>1838.2548571428599</v>
      </c>
      <c r="U39" s="58">
        <v>31.771184665756401</v>
      </c>
    </row>
    <row r="40" spans="1:21" ht="12" thickBot="1">
      <c r="A40" s="75"/>
      <c r="B40" s="70" t="s">
        <v>37</v>
      </c>
      <c r="C40" s="71"/>
      <c r="D40" s="56">
        <v>54129.08</v>
      </c>
      <c r="E40" s="59"/>
      <c r="F40" s="59"/>
      <c r="G40" s="56">
        <v>113035</v>
      </c>
      <c r="H40" s="57">
        <v>-52.112991551289397</v>
      </c>
      <c r="I40" s="56">
        <v>-13822.87</v>
      </c>
      <c r="J40" s="57">
        <v>-25.536864842336101</v>
      </c>
      <c r="K40" s="56">
        <v>-7325.71</v>
      </c>
      <c r="L40" s="57">
        <v>-6.4809218383686504</v>
      </c>
      <c r="M40" s="57">
        <v>0.886898334768917</v>
      </c>
      <c r="N40" s="56">
        <v>6241830.2800000003</v>
      </c>
      <c r="O40" s="56">
        <v>96316729.609999999</v>
      </c>
      <c r="P40" s="56">
        <v>44</v>
      </c>
      <c r="Q40" s="56">
        <v>46</v>
      </c>
      <c r="R40" s="57">
        <v>-4.3478260869565197</v>
      </c>
      <c r="S40" s="56">
        <v>1230.20636363636</v>
      </c>
      <c r="T40" s="56">
        <v>1463.0550000000001</v>
      </c>
      <c r="U40" s="58">
        <v>-18.927607858844102</v>
      </c>
    </row>
    <row r="41" spans="1:21" ht="12" thickBot="1">
      <c r="A41" s="75"/>
      <c r="B41" s="70" t="s">
        <v>66</v>
      </c>
      <c r="C41" s="71"/>
      <c r="D41" s="56">
        <v>6.66</v>
      </c>
      <c r="E41" s="59"/>
      <c r="F41" s="59"/>
      <c r="G41" s="56">
        <v>12.99</v>
      </c>
      <c r="H41" s="57">
        <v>-48.729792147806002</v>
      </c>
      <c r="I41" s="56">
        <v>3.34</v>
      </c>
      <c r="J41" s="57">
        <v>50.150150150150203</v>
      </c>
      <c r="K41" s="56">
        <v>-931.45</v>
      </c>
      <c r="L41" s="57">
        <v>-7170.5157813702799</v>
      </c>
      <c r="M41" s="57">
        <v>-1.0035858070749899</v>
      </c>
      <c r="N41" s="56">
        <v>12.63</v>
      </c>
      <c r="O41" s="56">
        <v>1385.53</v>
      </c>
      <c r="P41" s="56">
        <v>4</v>
      </c>
      <c r="Q41" s="59"/>
      <c r="R41" s="59"/>
      <c r="S41" s="56">
        <v>1.665</v>
      </c>
      <c r="T41" s="59"/>
      <c r="U41" s="60"/>
    </row>
    <row r="42" spans="1:21" ht="12" thickBot="1">
      <c r="A42" s="75"/>
      <c r="B42" s="70" t="s">
        <v>32</v>
      </c>
      <c r="C42" s="71"/>
      <c r="D42" s="56">
        <v>19749.572700000001</v>
      </c>
      <c r="E42" s="59"/>
      <c r="F42" s="59"/>
      <c r="G42" s="56">
        <v>83016.239000000001</v>
      </c>
      <c r="H42" s="57">
        <v>-76.209988626442097</v>
      </c>
      <c r="I42" s="56">
        <v>1599.7772</v>
      </c>
      <c r="J42" s="57">
        <v>8.1003129753789604</v>
      </c>
      <c r="K42" s="56">
        <v>4359.3860000000004</v>
      </c>
      <c r="L42" s="57">
        <v>5.2512448799324698</v>
      </c>
      <c r="M42" s="57">
        <v>-0.63302694462018305</v>
      </c>
      <c r="N42" s="56">
        <v>439679.48460000003</v>
      </c>
      <c r="O42" s="56">
        <v>20943639.550299998</v>
      </c>
      <c r="P42" s="56">
        <v>57</v>
      </c>
      <c r="Q42" s="56">
        <v>57</v>
      </c>
      <c r="R42" s="57">
        <v>0</v>
      </c>
      <c r="S42" s="56">
        <v>346.48373157894702</v>
      </c>
      <c r="T42" s="56">
        <v>436.36227017543899</v>
      </c>
      <c r="U42" s="58">
        <v>-25.9401900882646</v>
      </c>
    </row>
    <row r="43" spans="1:21" ht="12" thickBot="1">
      <c r="A43" s="75"/>
      <c r="B43" s="70" t="s">
        <v>33</v>
      </c>
      <c r="C43" s="71"/>
      <c r="D43" s="56">
        <v>281315.69910000003</v>
      </c>
      <c r="E43" s="59"/>
      <c r="F43" s="59"/>
      <c r="G43" s="56">
        <v>356277.7267</v>
      </c>
      <c r="H43" s="57">
        <v>-21.040335104394799</v>
      </c>
      <c r="I43" s="56">
        <v>16939.1623</v>
      </c>
      <c r="J43" s="57">
        <v>6.0214066808900704</v>
      </c>
      <c r="K43" s="56">
        <v>21555.223699999999</v>
      </c>
      <c r="L43" s="57">
        <v>6.0501182321033404</v>
      </c>
      <c r="M43" s="57">
        <v>-0.21415047527435299</v>
      </c>
      <c r="N43" s="56">
        <v>8162056.8828999996</v>
      </c>
      <c r="O43" s="56">
        <v>149346615.23660001</v>
      </c>
      <c r="P43" s="56">
        <v>1460</v>
      </c>
      <c r="Q43" s="56">
        <v>1582</v>
      </c>
      <c r="R43" s="57">
        <v>-7.7117572692794001</v>
      </c>
      <c r="S43" s="56">
        <v>192.68198568493199</v>
      </c>
      <c r="T43" s="56">
        <v>198.094715233881</v>
      </c>
      <c r="U43" s="58">
        <v>-2.8091518414183199</v>
      </c>
    </row>
    <row r="44" spans="1:21" ht="12" thickBot="1">
      <c r="A44" s="75"/>
      <c r="B44" s="70" t="s">
        <v>38</v>
      </c>
      <c r="C44" s="71"/>
      <c r="D44" s="56">
        <v>87175.56</v>
      </c>
      <c r="E44" s="59"/>
      <c r="F44" s="59"/>
      <c r="G44" s="56">
        <v>124782.95</v>
      </c>
      <c r="H44" s="57">
        <v>-30.138244046963202</v>
      </c>
      <c r="I44" s="56">
        <v>-12154.74</v>
      </c>
      <c r="J44" s="57">
        <v>-13.9428298481822</v>
      </c>
      <c r="K44" s="56">
        <v>-6950.36</v>
      </c>
      <c r="L44" s="57">
        <v>-5.5699596779848504</v>
      </c>
      <c r="M44" s="57">
        <v>0.748792868283082</v>
      </c>
      <c r="N44" s="56">
        <v>6651433.2599999998</v>
      </c>
      <c r="O44" s="56">
        <v>69202866.829999998</v>
      </c>
      <c r="P44" s="56">
        <v>68</v>
      </c>
      <c r="Q44" s="56">
        <v>69</v>
      </c>
      <c r="R44" s="57">
        <v>-1.4492753623188399</v>
      </c>
      <c r="S44" s="56">
        <v>1281.9935294117599</v>
      </c>
      <c r="T44" s="56">
        <v>1542.0815942029001</v>
      </c>
      <c r="U44" s="58">
        <v>-20.287782958660799</v>
      </c>
    </row>
    <row r="45" spans="1:21" ht="12" thickBot="1">
      <c r="A45" s="75"/>
      <c r="B45" s="70" t="s">
        <v>39</v>
      </c>
      <c r="C45" s="71"/>
      <c r="D45" s="56">
        <v>46803.46</v>
      </c>
      <c r="E45" s="59"/>
      <c r="F45" s="59"/>
      <c r="G45" s="56">
        <v>59723.94</v>
      </c>
      <c r="H45" s="57">
        <v>-21.633669848305399</v>
      </c>
      <c r="I45" s="56">
        <v>4599.32</v>
      </c>
      <c r="J45" s="57">
        <v>9.8268803203865698</v>
      </c>
      <c r="K45" s="56">
        <v>7241.7</v>
      </c>
      <c r="L45" s="57">
        <v>12.1252884521684</v>
      </c>
      <c r="M45" s="57">
        <v>-0.36488393609235398</v>
      </c>
      <c r="N45" s="56">
        <v>2448076.83</v>
      </c>
      <c r="O45" s="56">
        <v>30027348.120000001</v>
      </c>
      <c r="P45" s="56">
        <v>51</v>
      </c>
      <c r="Q45" s="56">
        <v>40</v>
      </c>
      <c r="R45" s="57">
        <v>27.5</v>
      </c>
      <c r="S45" s="56">
        <v>917.714901960784</v>
      </c>
      <c r="T45" s="56">
        <v>794.4665</v>
      </c>
      <c r="U45" s="58">
        <v>13.429922702295899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23708.790499999999</v>
      </c>
      <c r="E47" s="62"/>
      <c r="F47" s="62"/>
      <c r="G47" s="61">
        <v>12559.3979</v>
      </c>
      <c r="H47" s="63">
        <v>88.773304968703997</v>
      </c>
      <c r="I47" s="61">
        <v>3109.7080000000001</v>
      </c>
      <c r="J47" s="63">
        <v>13.1162658845882</v>
      </c>
      <c r="K47" s="61">
        <v>553.94780000000003</v>
      </c>
      <c r="L47" s="63">
        <v>4.41062385641911</v>
      </c>
      <c r="M47" s="63">
        <v>4.6137202819471401</v>
      </c>
      <c r="N47" s="61">
        <v>271029.90500000003</v>
      </c>
      <c r="O47" s="61">
        <v>7734199.3916999996</v>
      </c>
      <c r="P47" s="61">
        <v>22</v>
      </c>
      <c r="Q47" s="61">
        <v>16</v>
      </c>
      <c r="R47" s="63">
        <v>37.5</v>
      </c>
      <c r="S47" s="61">
        <v>1077.6722954545501</v>
      </c>
      <c r="T47" s="61">
        <v>862.58216249999998</v>
      </c>
      <c r="U47" s="64">
        <v>19.9587698284314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I19" sqref="I1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35449</v>
      </c>
      <c r="D2" s="37">
        <v>490293.40674444399</v>
      </c>
      <c r="E2" s="37">
        <v>354640.71775726503</v>
      </c>
      <c r="F2" s="37">
        <v>135047.475311966</v>
      </c>
      <c r="G2" s="37">
        <v>354640.71775726503</v>
      </c>
      <c r="H2" s="37">
        <v>0.27578258414916101</v>
      </c>
    </row>
    <row r="3" spans="1:8">
      <c r="A3" s="37">
        <v>2</v>
      </c>
      <c r="B3" s="37">
        <v>13</v>
      </c>
      <c r="C3" s="37">
        <v>5848</v>
      </c>
      <c r="D3" s="37">
        <v>55094.578168376102</v>
      </c>
      <c r="E3" s="37">
        <v>41795.557243589697</v>
      </c>
      <c r="F3" s="37">
        <v>13299.0209247863</v>
      </c>
      <c r="G3" s="37">
        <v>41795.557243589697</v>
      </c>
      <c r="H3" s="37">
        <v>0.24138529356088001</v>
      </c>
    </row>
    <row r="4" spans="1:8">
      <c r="A4" s="37">
        <v>3</v>
      </c>
      <c r="B4" s="37">
        <v>14</v>
      </c>
      <c r="C4" s="37">
        <v>97819</v>
      </c>
      <c r="D4" s="37">
        <v>75698.819216814198</v>
      </c>
      <c r="E4" s="37">
        <v>50497.061655483798</v>
      </c>
      <c r="F4" s="37">
        <v>25201.7575613304</v>
      </c>
      <c r="G4" s="37">
        <v>50497.061655483798</v>
      </c>
      <c r="H4" s="37">
        <v>0.33292140910610901</v>
      </c>
    </row>
    <row r="5" spans="1:8">
      <c r="A5" s="37">
        <v>4</v>
      </c>
      <c r="B5" s="37">
        <v>15</v>
      </c>
      <c r="C5" s="37">
        <v>2727</v>
      </c>
      <c r="D5" s="37">
        <v>49789.198340715498</v>
      </c>
      <c r="E5" s="37">
        <v>38761.881519068098</v>
      </c>
      <c r="F5" s="37">
        <v>10891.248445579</v>
      </c>
      <c r="G5" s="37">
        <v>38761.881519068098</v>
      </c>
      <c r="H5" s="37">
        <v>0.21934666461779001</v>
      </c>
    </row>
    <row r="6" spans="1:8">
      <c r="A6" s="37">
        <v>5</v>
      </c>
      <c r="B6" s="37">
        <v>16</v>
      </c>
      <c r="C6" s="37">
        <v>1892</v>
      </c>
      <c r="D6" s="37">
        <v>102781.84023589701</v>
      </c>
      <c r="E6" s="37">
        <v>78963.821036752095</v>
      </c>
      <c r="F6" s="37">
        <v>22906.737147863201</v>
      </c>
      <c r="G6" s="37">
        <v>78963.821036752095</v>
      </c>
      <c r="H6" s="37">
        <v>0.22486121167953599</v>
      </c>
    </row>
    <row r="7" spans="1:8">
      <c r="A7" s="37">
        <v>6</v>
      </c>
      <c r="B7" s="37">
        <v>17</v>
      </c>
      <c r="C7" s="37">
        <v>11782</v>
      </c>
      <c r="D7" s="37">
        <v>209271.87266752101</v>
      </c>
      <c r="E7" s="37">
        <v>138010.26984359001</v>
      </c>
      <c r="F7" s="37">
        <v>70990.534447863203</v>
      </c>
      <c r="G7" s="37">
        <v>138010.26984359001</v>
      </c>
      <c r="H7" s="37">
        <v>0.339666321804516</v>
      </c>
    </row>
    <row r="8" spans="1:8">
      <c r="A8" s="37">
        <v>7</v>
      </c>
      <c r="B8" s="37">
        <v>18</v>
      </c>
      <c r="C8" s="37">
        <v>48338</v>
      </c>
      <c r="D8" s="37">
        <v>85382.981443589699</v>
      </c>
      <c r="E8" s="37">
        <v>68577.760280341899</v>
      </c>
      <c r="F8" s="37">
        <v>16805.221163247901</v>
      </c>
      <c r="G8" s="37">
        <v>68577.760280341899</v>
      </c>
      <c r="H8" s="37">
        <v>0.19682167194349601</v>
      </c>
    </row>
    <row r="9" spans="1:8">
      <c r="A9" s="37">
        <v>8</v>
      </c>
      <c r="B9" s="37">
        <v>19</v>
      </c>
      <c r="C9" s="37">
        <v>12558</v>
      </c>
      <c r="D9" s="37">
        <v>69357.900370085496</v>
      </c>
      <c r="E9" s="37">
        <v>51559.692232478599</v>
      </c>
      <c r="F9" s="37">
        <v>17764.105573504301</v>
      </c>
      <c r="G9" s="37">
        <v>51559.692232478599</v>
      </c>
      <c r="H9" s="37">
        <v>0.25624830340687399</v>
      </c>
    </row>
    <row r="10" spans="1:8">
      <c r="A10" s="37">
        <v>9</v>
      </c>
      <c r="B10" s="37">
        <v>21</v>
      </c>
      <c r="C10" s="37">
        <v>141719</v>
      </c>
      <c r="D10" s="37">
        <v>545642.98579914495</v>
      </c>
      <c r="E10" s="37">
        <v>565357.17673333304</v>
      </c>
      <c r="F10" s="37">
        <v>-19843.037088034202</v>
      </c>
      <c r="G10" s="37">
        <v>565357.17673333304</v>
      </c>
      <c r="H10" s="37">
        <v>-3.63749271484263E-2</v>
      </c>
    </row>
    <row r="11" spans="1:8">
      <c r="A11" s="37">
        <v>10</v>
      </c>
      <c r="B11" s="37">
        <v>22</v>
      </c>
      <c r="C11" s="37">
        <v>31255</v>
      </c>
      <c r="D11" s="37">
        <v>461107.04711965797</v>
      </c>
      <c r="E11" s="37">
        <v>400802.13894358999</v>
      </c>
      <c r="F11" s="37">
        <v>59926.959458119702</v>
      </c>
      <c r="G11" s="37">
        <v>400802.13894358999</v>
      </c>
      <c r="H11" s="37">
        <v>0.13006983857978399</v>
      </c>
    </row>
    <row r="12" spans="1:8">
      <c r="A12" s="37">
        <v>11</v>
      </c>
      <c r="B12" s="37">
        <v>23</v>
      </c>
      <c r="C12" s="37">
        <v>120398.61199999999</v>
      </c>
      <c r="D12" s="37">
        <v>1201681.2955666699</v>
      </c>
      <c r="E12" s="37">
        <v>1052753.42276838</v>
      </c>
      <c r="F12" s="37">
        <v>147357.42049059799</v>
      </c>
      <c r="G12" s="37">
        <v>1052753.42276838</v>
      </c>
      <c r="H12" s="37">
        <v>0.122786508694847</v>
      </c>
    </row>
    <row r="13" spans="1:8">
      <c r="A13" s="37">
        <v>12</v>
      </c>
      <c r="B13" s="37">
        <v>24</v>
      </c>
      <c r="C13" s="37">
        <v>18504</v>
      </c>
      <c r="D13" s="37">
        <v>469033.29523076903</v>
      </c>
      <c r="E13" s="37">
        <v>428899.88477606798</v>
      </c>
      <c r="F13" s="37">
        <v>40014.777976068399</v>
      </c>
      <c r="G13" s="37">
        <v>428899.88477606798</v>
      </c>
      <c r="H13" s="37">
        <v>8.5334883198608297E-2</v>
      </c>
    </row>
    <row r="14" spans="1:8">
      <c r="A14" s="37">
        <v>13</v>
      </c>
      <c r="B14" s="37">
        <v>25</v>
      </c>
      <c r="C14" s="37">
        <v>84888</v>
      </c>
      <c r="D14" s="37">
        <v>1050141.5350901301</v>
      </c>
      <c r="E14" s="37">
        <v>961314.022</v>
      </c>
      <c r="F14" s="37">
        <v>86690.392600000006</v>
      </c>
      <c r="G14" s="37">
        <v>961314.022</v>
      </c>
      <c r="H14" s="37">
        <v>8.2719491819209401E-2</v>
      </c>
    </row>
    <row r="15" spans="1:8">
      <c r="A15" s="37">
        <v>14</v>
      </c>
      <c r="B15" s="37">
        <v>26</v>
      </c>
      <c r="C15" s="37">
        <v>45743</v>
      </c>
      <c r="D15" s="37">
        <v>286078.16510807001</v>
      </c>
      <c r="E15" s="37">
        <v>244128.72750521899</v>
      </c>
      <c r="F15" s="37">
        <v>41620.331635073002</v>
      </c>
      <c r="G15" s="37">
        <v>244128.72750521899</v>
      </c>
      <c r="H15" s="37">
        <v>0.14565343368160999</v>
      </c>
    </row>
    <row r="16" spans="1:8">
      <c r="A16" s="37">
        <v>15</v>
      </c>
      <c r="B16" s="37">
        <v>27</v>
      </c>
      <c r="C16" s="37">
        <v>107544.679</v>
      </c>
      <c r="D16" s="37">
        <v>909901.36973247898</v>
      </c>
      <c r="E16" s="37">
        <v>836172.21269743599</v>
      </c>
      <c r="F16" s="37">
        <v>73575.396351282106</v>
      </c>
      <c r="G16" s="37">
        <v>836172.21269743599</v>
      </c>
      <c r="H16" s="37">
        <v>8.0874514667003697E-2</v>
      </c>
    </row>
    <row r="17" spans="1:9">
      <c r="A17" s="37">
        <v>16</v>
      </c>
      <c r="B17" s="37">
        <v>29</v>
      </c>
      <c r="C17" s="37">
        <v>129426</v>
      </c>
      <c r="D17" s="37">
        <v>1725080.9547906001</v>
      </c>
      <c r="E17" s="37">
        <v>1544768.0460512801</v>
      </c>
      <c r="F17" s="37">
        <v>178266.15660256401</v>
      </c>
      <c r="G17" s="37">
        <v>1544768.0460512801</v>
      </c>
      <c r="H17" s="37">
        <v>0.103460602423327</v>
      </c>
    </row>
    <row r="18" spans="1:9">
      <c r="A18" s="37">
        <v>17</v>
      </c>
      <c r="B18" s="37">
        <v>31</v>
      </c>
      <c r="C18" s="37">
        <v>22224.434000000001</v>
      </c>
      <c r="D18" s="37">
        <v>230852.40957261901</v>
      </c>
      <c r="E18" s="37">
        <v>194490.58480427301</v>
      </c>
      <c r="F18" s="37">
        <v>36361.824768346101</v>
      </c>
      <c r="G18" s="37">
        <v>194490.58480427301</v>
      </c>
      <c r="H18" s="37">
        <v>0.15751113378310999</v>
      </c>
    </row>
    <row r="19" spans="1:9">
      <c r="A19" s="37">
        <v>18</v>
      </c>
      <c r="B19" s="37">
        <v>32</v>
      </c>
      <c r="C19" s="37">
        <v>26917.398000000001</v>
      </c>
      <c r="D19" s="37">
        <v>376113.13697032799</v>
      </c>
      <c r="E19" s="37">
        <v>357901.87603491399</v>
      </c>
      <c r="F19" s="37">
        <v>18211.260935413698</v>
      </c>
      <c r="G19" s="37">
        <v>357901.87603491399</v>
      </c>
      <c r="H19" s="37">
        <v>4.8419635331297797E-2</v>
      </c>
    </row>
    <row r="20" spans="1:9">
      <c r="A20" s="37">
        <v>19</v>
      </c>
      <c r="B20" s="37">
        <v>33</v>
      </c>
      <c r="C20" s="37">
        <v>44031.173999999999</v>
      </c>
      <c r="D20" s="37">
        <v>607040.39730903099</v>
      </c>
      <c r="E20" s="37">
        <v>476984.632330694</v>
      </c>
      <c r="F20" s="37">
        <v>130055.764978337</v>
      </c>
      <c r="G20" s="37">
        <v>476984.632330694</v>
      </c>
      <c r="H20" s="37">
        <v>0.21424565079171901</v>
      </c>
    </row>
    <row r="21" spans="1:9">
      <c r="A21" s="37">
        <v>20</v>
      </c>
      <c r="B21" s="37">
        <v>34</v>
      </c>
      <c r="C21" s="37">
        <v>32648.239000000001</v>
      </c>
      <c r="D21" s="37">
        <v>196506.32183915001</v>
      </c>
      <c r="E21" s="37">
        <v>146950.90266822299</v>
      </c>
      <c r="F21" s="37">
        <v>49555.419170927002</v>
      </c>
      <c r="G21" s="37">
        <v>146950.90266822299</v>
      </c>
      <c r="H21" s="37">
        <v>0.25218231508852201</v>
      </c>
    </row>
    <row r="22" spans="1:9">
      <c r="A22" s="37">
        <v>21</v>
      </c>
      <c r="B22" s="37">
        <v>35</v>
      </c>
      <c r="C22" s="37">
        <v>46280.682000000001</v>
      </c>
      <c r="D22" s="37">
        <v>1154612.9236238899</v>
      </c>
      <c r="E22" s="37">
        <v>1134973.5237177</v>
      </c>
      <c r="F22" s="37">
        <v>19639.3999061947</v>
      </c>
      <c r="G22" s="37">
        <v>1134973.5237177</v>
      </c>
      <c r="H22" s="37">
        <v>1.70095098576881E-2</v>
      </c>
    </row>
    <row r="23" spans="1:9">
      <c r="A23" s="37">
        <v>22</v>
      </c>
      <c r="B23" s="37">
        <v>36</v>
      </c>
      <c r="C23" s="37">
        <v>162720.62100000001</v>
      </c>
      <c r="D23" s="37">
        <v>754844.72114247805</v>
      </c>
      <c r="E23" s="37">
        <v>677217.84379638894</v>
      </c>
      <c r="F23" s="37">
        <v>77626.877346088499</v>
      </c>
      <c r="G23" s="37">
        <v>677217.84379638894</v>
      </c>
      <c r="H23" s="37">
        <v>0.102838206550081</v>
      </c>
    </row>
    <row r="24" spans="1:9">
      <c r="A24" s="37">
        <v>23</v>
      </c>
      <c r="B24" s="37">
        <v>37</v>
      </c>
      <c r="C24" s="37">
        <v>127712.75599999999</v>
      </c>
      <c r="D24" s="37">
        <v>861839.77554424806</v>
      </c>
      <c r="E24" s="37">
        <v>775889.33421276801</v>
      </c>
      <c r="F24" s="37">
        <v>85950.4413314798</v>
      </c>
      <c r="G24" s="37">
        <v>775889.33421276801</v>
      </c>
      <c r="H24" s="37">
        <v>9.97290259401203E-2</v>
      </c>
    </row>
    <row r="25" spans="1:9">
      <c r="A25" s="37">
        <v>24</v>
      </c>
      <c r="B25" s="37">
        <v>38</v>
      </c>
      <c r="C25" s="37">
        <v>137538.223</v>
      </c>
      <c r="D25" s="37">
        <v>686283.89094601804</v>
      </c>
      <c r="E25" s="37">
        <v>666869.20123274298</v>
      </c>
      <c r="F25" s="37">
        <v>19414.6897132743</v>
      </c>
      <c r="G25" s="37">
        <v>666869.20123274298</v>
      </c>
      <c r="H25" s="37">
        <v>2.8289589730150701E-2</v>
      </c>
    </row>
    <row r="26" spans="1:9">
      <c r="A26" s="37">
        <v>25</v>
      </c>
      <c r="B26" s="37">
        <v>39</v>
      </c>
      <c r="C26" s="37">
        <v>62601.127</v>
      </c>
      <c r="D26" s="37">
        <v>110342.307490144</v>
      </c>
      <c r="E26" s="37">
        <v>85145.862378472593</v>
      </c>
      <c r="F26" s="37">
        <v>25196.445111671801</v>
      </c>
      <c r="G26" s="37">
        <v>85145.862378472593</v>
      </c>
      <c r="H26" s="37">
        <v>0.22834799892074301</v>
      </c>
    </row>
    <row r="27" spans="1:9">
      <c r="A27" s="37">
        <v>26</v>
      </c>
      <c r="B27" s="37">
        <v>42</v>
      </c>
      <c r="C27" s="37">
        <v>40288.201999999997</v>
      </c>
      <c r="D27" s="37">
        <v>194700.79079999999</v>
      </c>
      <c r="E27" s="37">
        <v>166941.5447</v>
      </c>
      <c r="F27" s="37">
        <v>27759.2461</v>
      </c>
      <c r="G27" s="37">
        <v>166941.5447</v>
      </c>
      <c r="H27" s="37">
        <v>0.14257387443544001</v>
      </c>
    </row>
    <row r="28" spans="1:9">
      <c r="A28" s="37">
        <v>27</v>
      </c>
      <c r="B28" s="37">
        <v>75</v>
      </c>
      <c r="C28" s="37">
        <v>61</v>
      </c>
      <c r="D28" s="37">
        <v>19749.572649572601</v>
      </c>
      <c r="E28" s="37">
        <v>18149.7948717949</v>
      </c>
      <c r="F28" s="37">
        <v>1599.7777777777801</v>
      </c>
      <c r="G28" s="37">
        <v>18149.7948717949</v>
      </c>
      <c r="H28" s="37">
        <v>8.1003159215822004E-2</v>
      </c>
    </row>
    <row r="29" spans="1:9">
      <c r="A29" s="37">
        <v>28</v>
      </c>
      <c r="B29" s="37">
        <v>76</v>
      </c>
      <c r="C29" s="37">
        <v>1528</v>
      </c>
      <c r="D29" s="37">
        <v>281315.69566324801</v>
      </c>
      <c r="E29" s="37">
        <v>264376.53649145301</v>
      </c>
      <c r="F29" s="37">
        <v>16939.159171794901</v>
      </c>
      <c r="G29" s="37">
        <v>264376.53649145301</v>
      </c>
      <c r="H29" s="37">
        <v>6.0214056424608801E-2</v>
      </c>
    </row>
    <row r="30" spans="1:9">
      <c r="A30" s="37">
        <v>29</v>
      </c>
      <c r="B30" s="37">
        <v>99</v>
      </c>
      <c r="C30" s="37">
        <v>23</v>
      </c>
      <c r="D30" s="37">
        <v>23708.790560472</v>
      </c>
      <c r="E30" s="37">
        <v>20599.082789501601</v>
      </c>
      <c r="F30" s="37">
        <v>3109.7077709704299</v>
      </c>
      <c r="G30" s="37">
        <v>20599.082789501601</v>
      </c>
      <c r="H30" s="37">
        <v>0.131162648851225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90</v>
      </c>
      <c r="D34" s="34">
        <v>95310.31</v>
      </c>
      <c r="E34" s="34">
        <v>95128.9</v>
      </c>
      <c r="F34" s="30"/>
      <c r="G34" s="30"/>
      <c r="H34" s="30"/>
    </row>
    <row r="35" spans="1:8">
      <c r="A35" s="30"/>
      <c r="B35" s="33">
        <v>71</v>
      </c>
      <c r="C35" s="34">
        <v>48</v>
      </c>
      <c r="D35" s="34">
        <v>103435.09</v>
      </c>
      <c r="E35" s="34">
        <v>113859.03</v>
      </c>
      <c r="F35" s="30"/>
      <c r="G35" s="30"/>
      <c r="H35" s="30"/>
    </row>
    <row r="36" spans="1:8">
      <c r="A36" s="30"/>
      <c r="B36" s="33">
        <v>72</v>
      </c>
      <c r="C36" s="34">
        <v>7</v>
      </c>
      <c r="D36" s="34">
        <v>29636.75</v>
      </c>
      <c r="E36" s="34">
        <v>25920.32</v>
      </c>
      <c r="F36" s="30"/>
      <c r="G36" s="30"/>
      <c r="H36" s="30"/>
    </row>
    <row r="37" spans="1:8">
      <c r="A37" s="30"/>
      <c r="B37" s="33">
        <v>73</v>
      </c>
      <c r="C37" s="34">
        <v>30</v>
      </c>
      <c r="D37" s="34">
        <v>54129.08</v>
      </c>
      <c r="E37" s="34">
        <v>67951.95</v>
      </c>
      <c r="F37" s="30"/>
      <c r="G37" s="30"/>
      <c r="H37" s="30"/>
    </row>
    <row r="38" spans="1:8">
      <c r="A38" s="30"/>
      <c r="B38" s="33">
        <v>74</v>
      </c>
      <c r="C38" s="34">
        <v>99</v>
      </c>
      <c r="D38" s="34">
        <v>6.66</v>
      </c>
      <c r="E38" s="34">
        <v>3.32</v>
      </c>
      <c r="F38" s="30"/>
      <c r="G38" s="30"/>
      <c r="H38" s="30"/>
    </row>
    <row r="39" spans="1:8">
      <c r="A39" s="30"/>
      <c r="B39" s="33">
        <v>77</v>
      </c>
      <c r="C39" s="34">
        <v>56</v>
      </c>
      <c r="D39" s="34">
        <v>87175.56</v>
      </c>
      <c r="E39" s="34">
        <v>99330.3</v>
      </c>
      <c r="F39" s="34"/>
      <c r="G39" s="30"/>
      <c r="H39" s="30"/>
    </row>
    <row r="40" spans="1:8">
      <c r="A40" s="30"/>
      <c r="B40" s="33">
        <v>78</v>
      </c>
      <c r="C40" s="34">
        <v>46</v>
      </c>
      <c r="D40" s="34">
        <v>46803.46</v>
      </c>
      <c r="E40" s="34">
        <v>42204.14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2016-11-18T00:19:44Z</dcterms:modified>
</cp:coreProperties>
</file>